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G:\共有ドライブ\★作業中プロジェクト\G204(小寺)9,500件郵送調査\1.調査準備\ダウンロードページ設定用\"/>
    </mc:Choice>
  </mc:AlternateContent>
  <xr:revisionPtr revIDLastSave="0" documentId="13_ncr:1_{ADF81200-E95F-47F0-A964-C1CB8719AC49}" xr6:coauthVersionLast="45" xr6:coauthVersionMax="45" xr10:uidLastSave="{00000000-0000-0000-0000-000000000000}"/>
  <workbookProtection workbookAlgorithmName="SHA-512" workbookHashValue="B22NZpVZ/9czGl9FF7tdNrLvCHkTZ8ENXzw1/BMD0gQ2jmJUUvwLVYcZ1GGe5E060M+1z/10otczL5a7gqrb5Q==" workbookSaltValue="WdFPMbr2MbHGbZRljTtZSA==" workbookSpinCount="100000" lockStructure="1"/>
  <bookViews>
    <workbookView xWindow="810" yWindow="-120" windowWidth="28110" windowHeight="16440" tabRatio="782" xr2:uid="{00000000-000D-0000-FFFF-FFFF00000000}"/>
  </bookViews>
  <sheets>
    <sheet name="※はじめにご確認ください※ 回答の手引き" sheetId="2" r:id="rId1"/>
    <sheet name="回答用調査票" sheetId="18" r:id="rId2"/>
    <sheet name="調査票A" sheetId="11" r:id="rId3"/>
    <sheet name="【ご参考】貴社のプラ排出推計値" sheetId="10" r:id="rId4"/>
    <sheet name="調査票B" sheetId="12" r:id="rId5"/>
    <sheet name="調査票C" sheetId="24" r:id="rId6"/>
    <sheet name="用語集" sheetId="26" r:id="rId7"/>
    <sheet name="用語集A" sheetId="17" r:id="rId8"/>
    <sheet name="用語集B" sheetId="22" r:id="rId9"/>
    <sheet name="【配布時非表示】参照用" sheetId="8" state="hidden" r:id="rId10"/>
  </sheets>
  <definedNames>
    <definedName name="★推計値">【ご参考】貴社のプラ排出推計値!$A$1</definedName>
    <definedName name="★調査票A">調査票A!$R$2</definedName>
    <definedName name="★調査票B">調査票B!$R$2</definedName>
    <definedName name="★調査票C">調査票C!$R$2</definedName>
    <definedName name="★用語集">用語集!$B$2</definedName>
    <definedName name="★用語集A">用語集A!$C$2</definedName>
    <definedName name="★用語集B">用語集B!$C$2</definedName>
    <definedName name="AS2DocOpenMode" hidden="1">"AS2DocumentEdit"</definedName>
    <definedName name="_xlnm.Print_Area" localSheetId="0">'※はじめにご確認ください※ 回答の手引き'!$B:$W</definedName>
    <definedName name="_xlnm.Print_Area" localSheetId="2">調査票A!$B:$W</definedName>
    <definedName name="_xlnm.Print_Area" localSheetId="4">調査票B!$B$1:$AS$56</definedName>
    <definedName name="_xlnm.Print_Area" localSheetId="5">調査票C!$B:$W</definedName>
    <definedName name="_xlnm.Print_Area" localSheetId="7">用語集A!$B:$W</definedName>
    <definedName name="_xlnm.Print_Area" localSheetId="8">用語集B!$B:$W</definedName>
    <definedName name="業種A">【配布時非表示】参照用!$C$2:$C$4</definedName>
    <definedName name="業種B">【配布時非表示】参照用!$D$2</definedName>
    <definedName name="業種C">【配布時非表示】参照用!$E$2</definedName>
    <definedName name="業種D">【配布時非表示】参照用!$F$2</definedName>
    <definedName name="業種E">【配布時非表示】参照用!$G$2:$G$25</definedName>
    <definedName name="業種F">【配布時非表示】参照用!$H$2:$H$4</definedName>
    <definedName name="業種G">【配布時非表示】参照用!$I$2</definedName>
    <definedName name="業種H">【配布時非表示】参照用!$J$2</definedName>
    <definedName name="業種I">【配布時非表示】参照用!$K$2:$K$4</definedName>
    <definedName name="業種J">【配布時非表示】参照用!$L$2</definedName>
    <definedName name="業種K">【配布時非表示】参照用!$M$2</definedName>
    <definedName name="業種L">【配布時非表示】参照用!$N$2</definedName>
    <definedName name="業種M">【配布時非表示】参照用!$O$2:$O$3</definedName>
    <definedName name="業種N">【配布時非表示】参照用!$P$2</definedName>
    <definedName name="業種O">【配布時非表示】参照用!$Q$2</definedName>
    <definedName name="業種P">【配布時非表示】参照用!$R$2</definedName>
    <definedName name="業種Q">【配布時非表示】参照用!$S$2</definedName>
    <definedName name="業種R">【配布時非表示】参照用!$T$2</definedName>
    <definedName name="業種S">【配布時非表示】参照用!$U$2</definedName>
    <definedName name="業種T">【配布時非表示】参照用!$V$2</definedName>
    <definedName name="調査票A回答欄_アンケート項目">調査票A!$C$41,調査票A!$G$41:$V$41,調査票A!$C$46,調査票A!$C$56,調査票A!$G$56:$N$56,調査票A!$C$61,調査票A!$C$67:$J$67,調査票A!$M$78:$R$85,調査票A!$M$99:$R$106,調査票A!$C$119,調査票A!$G$119:$N$119,調査票A!$C$124,調査票A!$C$129,調査票A!$M$141:$R$148</definedName>
    <definedName name="調査票A回答欄_基礎情報">調査票A!$G$10,調査票A!$G$11:$J$12,調査票A!$G$13,調査票A!$G$14,調査票A!$Q$11:$T$12,調査票A!$Q$13,調査票A!$G$17,調査票A!$Q$17,調査票A!$G$24</definedName>
    <definedName name="調査票B回答欄">調査票B!$AG$32:$AK$55,調査票B!$AM$32:$AR$55,調査票B!$C$14</definedName>
    <definedName name="調査票C回答欄">調査票C!$C$10</definedName>
    <definedName name="不明・その他">【配布時非表示】参照用!$W$2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6" i="11" l="1"/>
  <c r="H38" i="10" l="1"/>
  <c r="G37" i="10"/>
  <c r="O44" i="10"/>
  <c r="N44" i="10"/>
  <c r="M44" i="10"/>
  <c r="L44" i="10"/>
  <c r="K44" i="10"/>
  <c r="J44" i="10"/>
  <c r="I44" i="10"/>
  <c r="H44" i="10"/>
  <c r="H43" i="10"/>
  <c r="G124" i="11"/>
  <c r="G40" i="10" s="1"/>
  <c r="M40" i="10" l="1"/>
  <c r="N40" i="10"/>
  <c r="O40" i="10"/>
  <c r="H40" i="10"/>
  <c r="L40" i="10"/>
  <c r="I40" i="10"/>
  <c r="J40" i="10"/>
  <c r="K40" i="10"/>
  <c r="H26" i="10" l="1"/>
  <c r="Q37" i="10"/>
  <c r="X17" i="11"/>
  <c r="Y17" i="11" s="1"/>
  <c r="Q38" i="10"/>
  <c r="G38" i="10"/>
  <c r="I38" i="10"/>
  <c r="J38" i="10"/>
  <c r="K38" i="10"/>
  <c r="L38" i="10"/>
  <c r="M38" i="10"/>
  <c r="N38" i="10"/>
  <c r="O38" i="10"/>
  <c r="G61" i="11"/>
  <c r="AA12" i="11"/>
  <c r="M107" i="11"/>
  <c r="Z107" i="11" s="1"/>
  <c r="C109" i="11" s="1"/>
  <c r="C95" i="11"/>
  <c r="G39" i="10"/>
  <c r="Q39" i="10"/>
  <c r="C74" i="11"/>
  <c r="S78" i="11"/>
  <c r="O43" i="10"/>
  <c r="N43" i="10"/>
  <c r="M43" i="10"/>
  <c r="L43" i="10"/>
  <c r="K43" i="10"/>
  <c r="J43" i="10"/>
  <c r="I43" i="10"/>
  <c r="S86" i="11"/>
  <c r="S85" i="11"/>
  <c r="S84" i="11"/>
  <c r="S83" i="11"/>
  <c r="S82" i="11"/>
  <c r="S81" i="11"/>
  <c r="S80" i="11"/>
  <c r="S79" i="11"/>
  <c r="X20" i="11"/>
  <c r="Q24" i="11" s="1"/>
  <c r="C137" i="11"/>
  <c r="M124" i="11"/>
  <c r="Q40" i="10" s="1"/>
  <c r="I95" i="11"/>
  <c r="I74" i="11"/>
  <c r="M61" i="11"/>
  <c r="G129" i="11"/>
  <c r="G41" i="10" s="1"/>
  <c r="M149" i="11"/>
  <c r="Z149" i="11" s="1"/>
  <c r="C151" i="11" s="1"/>
  <c r="M86" i="11"/>
  <c r="G27" i="10" l="1"/>
  <c r="S27" i="10" s="1"/>
  <c r="O33" i="10"/>
  <c r="N19" i="10"/>
  <c r="G19" i="10"/>
  <c r="H33" i="10"/>
  <c r="J33" i="10"/>
  <c r="I19" i="10"/>
  <c r="G33" i="10"/>
  <c r="S33" i="10" s="1"/>
  <c r="I33" i="10"/>
  <c r="H19" i="10"/>
  <c r="O19" i="10"/>
  <c r="N33" i="10"/>
  <c r="M19" i="10"/>
  <c r="M33" i="10"/>
  <c r="L19" i="10"/>
  <c r="K33" i="10"/>
  <c r="J19" i="10"/>
  <c r="L33" i="10"/>
  <c r="K19" i="10"/>
  <c r="G26" i="10"/>
  <c r="N26" i="10"/>
  <c r="M129" i="11"/>
  <c r="Q41" i="10" s="1"/>
  <c r="J26" i="10"/>
  <c r="S26" i="10" s="1"/>
  <c r="I26" i="10"/>
  <c r="I137" i="11"/>
  <c r="K26" i="10"/>
  <c r="M26" i="10"/>
  <c r="L26" i="10"/>
  <c r="O26" i="10"/>
  <c r="Z86" i="11"/>
  <c r="C88" i="11" s="1"/>
  <c r="H25" i="10"/>
  <c r="I18" i="10"/>
  <c r="G25" i="10"/>
  <c r="H18" i="10"/>
  <c r="N25" i="10"/>
  <c r="O18" i="10"/>
  <c r="J25" i="10"/>
  <c r="J18" i="10"/>
  <c r="O25" i="10"/>
  <c r="M25" i="10"/>
  <c r="N18" i="10"/>
  <c r="L25" i="10"/>
  <c r="M18" i="10"/>
  <c r="G18" i="10"/>
  <c r="K25" i="10"/>
  <c r="L18" i="10"/>
  <c r="K18" i="10"/>
  <c r="I25" i="10"/>
  <c r="H39" i="10"/>
  <c r="H32" i="10" s="1"/>
  <c r="G32" i="10"/>
  <c r="G23" i="10"/>
  <c r="S23" i="10" s="1"/>
  <c r="G16" i="10"/>
  <c r="G30" i="10"/>
  <c r="S30" i="10" s="1"/>
  <c r="G20" i="11"/>
  <c r="L17" i="10"/>
  <c r="L31" i="10"/>
  <c r="K31" i="10"/>
  <c r="O24" i="10"/>
  <c r="G17" i="10"/>
  <c r="J31" i="10"/>
  <c r="H24" i="10"/>
  <c r="I31" i="10"/>
  <c r="G24" i="10"/>
  <c r="H31" i="10"/>
  <c r="I17" i="10"/>
  <c r="O31" i="10"/>
  <c r="G31" i="10"/>
  <c r="H17" i="10"/>
  <c r="N31" i="10"/>
  <c r="M31" i="10"/>
  <c r="N17" i="10"/>
  <c r="J17" i="10"/>
  <c r="L24" i="10"/>
  <c r="N24" i="10"/>
  <c r="S16" i="10"/>
  <c r="I24" i="10"/>
  <c r="K17" i="10"/>
  <c r="M24" i="10"/>
  <c r="O17" i="10"/>
  <c r="K24" i="10"/>
  <c r="M17" i="10"/>
  <c r="J24" i="10"/>
  <c r="J39" i="10"/>
  <c r="J32" i="10" s="1"/>
  <c r="Z67" i="11"/>
  <c r="K67" i="11" s="1"/>
  <c r="M67" i="11" s="1"/>
  <c r="K39" i="10"/>
  <c r="K32" i="10" s="1"/>
  <c r="O39" i="10"/>
  <c r="O32" i="10" s="1"/>
  <c r="L39" i="10"/>
  <c r="L32" i="10" s="1"/>
  <c r="I39" i="10"/>
  <c r="I32" i="10" s="1"/>
  <c r="M39" i="10"/>
  <c r="M32" i="10" s="1"/>
  <c r="N39" i="10"/>
  <c r="N32" i="10" s="1"/>
  <c r="G34" i="10" l="1"/>
  <c r="S34" i="10" s="1"/>
  <c r="G20" i="10"/>
  <c r="S20" i="10" s="1"/>
  <c r="G11" i="10" s="1"/>
  <c r="S19" i="10"/>
  <c r="G7" i="10"/>
  <c r="S25" i="10"/>
  <c r="S31" i="10"/>
  <c r="S24" i="10"/>
  <c r="S18" i="10"/>
  <c r="S17" i="10"/>
  <c r="S32" i="10"/>
  <c r="N10" i="10" l="1"/>
  <c r="M10" i="10"/>
  <c r="G10" i="10"/>
  <c r="L10" i="10"/>
  <c r="O10" i="10"/>
  <c r="K10" i="10"/>
  <c r="J10" i="10"/>
  <c r="H10" i="10"/>
  <c r="I10" i="10"/>
  <c r="I9" i="10"/>
  <c r="H9" i="10"/>
  <c r="O9" i="10"/>
  <c r="G9" i="10"/>
  <c r="N9" i="10"/>
  <c r="M9" i="10"/>
  <c r="K9" i="10"/>
  <c r="J9" i="10"/>
  <c r="L9" i="10"/>
  <c r="O8" i="10"/>
  <c r="G8" i="10"/>
  <c r="N8" i="10"/>
  <c r="M8" i="10"/>
  <c r="L8" i="10"/>
  <c r="K8" i="10"/>
  <c r="J8" i="10"/>
  <c r="I8" i="10"/>
  <c r="H8" i="10"/>
</calcChain>
</file>

<file path=xl/sharedStrings.xml><?xml version="1.0" encoding="utf-8"?>
<sst xmlns="http://schemas.openxmlformats.org/spreadsheetml/2006/main" count="721" uniqueCount="386">
  <si>
    <t>【ご回答にあたっての注意事項】</t>
    <phoneticPr fontId="3"/>
  </si>
  <si>
    <r>
      <t>お忙しい中恐縮ですが、アンケートの回答は、</t>
    </r>
    <r>
      <rPr>
        <b/>
        <u/>
        <sz val="10"/>
        <rFont val="Yu Gothic"/>
        <family val="3"/>
        <charset val="128"/>
        <scheme val="minor"/>
      </rPr>
      <t/>
    </r>
    <phoneticPr fontId="3"/>
  </si>
  <si>
    <t>【回答方法、問い合わせ先】</t>
    <rPh sb="1" eb="3">
      <t>カイトウ</t>
    </rPh>
    <rPh sb="3" eb="5">
      <t>ホウホウ</t>
    </rPh>
    <rPh sb="6" eb="7">
      <t>ト</t>
    </rPh>
    <rPh sb="8" eb="9">
      <t>ア</t>
    </rPh>
    <rPh sb="11" eb="12">
      <t>サキ</t>
    </rPh>
    <phoneticPr fontId="3"/>
  </si>
  <si>
    <t>◆ ご回答の方法は次のとおりです。行の削除や回答欄以外のセルへの入力は避けていただけますと幸いです。</t>
    <rPh sb="3" eb="5">
      <t>カイトウ</t>
    </rPh>
    <rPh sb="6" eb="8">
      <t>ホウホウ</t>
    </rPh>
    <rPh sb="9" eb="10">
      <t>ツギ</t>
    </rPh>
    <rPh sb="17" eb="18">
      <t>ギョウ</t>
    </rPh>
    <rPh sb="19" eb="21">
      <t>サクジョ</t>
    </rPh>
    <rPh sb="22" eb="24">
      <t>カイトウ</t>
    </rPh>
    <rPh sb="24" eb="25">
      <t>ラン</t>
    </rPh>
    <rPh sb="25" eb="27">
      <t>イガイ</t>
    </rPh>
    <rPh sb="32" eb="34">
      <t>ニュウリョク</t>
    </rPh>
    <rPh sb="35" eb="36">
      <t>サ</t>
    </rPh>
    <rPh sb="45" eb="46">
      <t>サイワ</t>
    </rPh>
    <phoneticPr fontId="3"/>
  </si>
  <si>
    <t>選択式</t>
    <rPh sb="0" eb="2">
      <t>センタク</t>
    </rPh>
    <rPh sb="2" eb="3">
      <t>シキ</t>
    </rPh>
    <phoneticPr fontId="3"/>
  </si>
  <si>
    <t>記述式</t>
    <rPh sb="0" eb="2">
      <t>キジュツ</t>
    </rPh>
    <rPh sb="2" eb="3">
      <t>シキ</t>
    </rPh>
    <phoneticPr fontId="3"/>
  </si>
  <si>
    <t>◆ ご不明な点がありましたら、お手数ですが下記担当者までお問い合わせください。</t>
    <rPh sb="16" eb="18">
      <t>テスウ</t>
    </rPh>
    <phoneticPr fontId="3"/>
  </si>
  <si>
    <t>1）</t>
    <phoneticPr fontId="3"/>
  </si>
  <si>
    <t>2）</t>
    <phoneticPr fontId="3"/>
  </si>
  <si>
    <t>3）</t>
    <phoneticPr fontId="3"/>
  </si>
  <si>
    <t>＜選択肢＞</t>
  </si>
  <si>
    <t>①</t>
    <phoneticPr fontId="3"/>
  </si>
  <si>
    <t>②</t>
    <phoneticPr fontId="3"/>
  </si>
  <si>
    <t>回答</t>
    <rPh sb="0" eb="2">
      <t>カイトウ</t>
    </rPh>
    <phoneticPr fontId="14"/>
  </si>
  <si>
    <t>用語</t>
    <phoneticPr fontId="3"/>
  </si>
  <si>
    <t>本調査における定義</t>
    <phoneticPr fontId="3"/>
  </si>
  <si>
    <t>従業員数</t>
    <rPh sb="0" eb="3">
      <t>ジュウギョウイン</t>
    </rPh>
    <rPh sb="3" eb="4">
      <t>スウ</t>
    </rPh>
    <phoneticPr fontId="1"/>
  </si>
  <si>
    <t>企業名</t>
    <rPh sb="0" eb="2">
      <t>キギョウ</t>
    </rPh>
    <rPh sb="2" eb="3">
      <t>メイ</t>
    </rPh>
    <phoneticPr fontId="1"/>
  </si>
  <si>
    <t>回答者名</t>
    <rPh sb="0" eb="2">
      <t>カイトウ</t>
    </rPh>
    <rPh sb="2" eb="3">
      <t>シャ</t>
    </rPh>
    <rPh sb="3" eb="4">
      <t>メイ</t>
    </rPh>
    <phoneticPr fontId="1"/>
  </si>
  <si>
    <t>電話</t>
    <rPh sb="0" eb="2">
      <t>デンワ</t>
    </rPh>
    <phoneticPr fontId="1"/>
  </si>
  <si>
    <t>E-mail</t>
  </si>
  <si>
    <t>小売業</t>
    <rPh sb="0" eb="3">
      <t>コウリギョウ</t>
    </rPh>
    <phoneticPr fontId="1"/>
  </si>
  <si>
    <t>飲食店</t>
    <rPh sb="0" eb="2">
      <t>インショク</t>
    </rPh>
    <rPh sb="2" eb="3">
      <t>テン</t>
    </rPh>
    <phoneticPr fontId="1"/>
  </si>
  <si>
    <t>業種分類</t>
    <phoneticPr fontId="3"/>
  </si>
  <si>
    <t>事業所数</t>
    <phoneticPr fontId="3"/>
  </si>
  <si>
    <t>売上高</t>
    <phoneticPr fontId="3"/>
  </si>
  <si>
    <t>選択肢（単位）</t>
    <phoneticPr fontId="3"/>
  </si>
  <si>
    <t>事業所</t>
    <phoneticPr fontId="3"/>
  </si>
  <si>
    <t>百万円</t>
    <phoneticPr fontId="3"/>
  </si>
  <si>
    <t>人</t>
    <phoneticPr fontId="3"/>
  </si>
  <si>
    <t>Ⅰ.</t>
    <phoneticPr fontId="3"/>
  </si>
  <si>
    <t>Ⅱ.</t>
    <phoneticPr fontId="3"/>
  </si>
  <si>
    <r>
      <t>はい</t>
    </r>
    <r>
      <rPr>
        <sz val="10"/>
        <color rgb="FFFF0000"/>
        <rFont val="Yu Gothic"/>
        <family val="3"/>
        <charset val="128"/>
        <scheme val="minor"/>
      </rPr>
      <t>　⇒追加項目にご回答ください</t>
    </r>
    <rPh sb="4" eb="6">
      <t>ツイカ</t>
    </rPh>
    <rPh sb="6" eb="8">
      <t>コウモク</t>
    </rPh>
    <rPh sb="10" eb="12">
      <t>カイトウ</t>
    </rPh>
    <phoneticPr fontId="3"/>
  </si>
  <si>
    <r>
      <t>いいえ</t>
    </r>
    <r>
      <rPr>
        <sz val="10"/>
        <color rgb="FFFF0000"/>
        <rFont val="Yu Gothic"/>
        <family val="3"/>
        <charset val="128"/>
        <scheme val="minor"/>
      </rPr>
      <t>　⇒2）へおすすみください</t>
    </r>
    <phoneticPr fontId="3"/>
  </si>
  <si>
    <t>⇒</t>
    <phoneticPr fontId="3"/>
  </si>
  <si>
    <t>有価物として売却したプラスチックの量</t>
    <rPh sb="0" eb="3">
      <t>ユウカブツ</t>
    </rPh>
    <rPh sb="6" eb="8">
      <t>バイキャク</t>
    </rPh>
    <rPh sb="17" eb="18">
      <t>リョウ</t>
    </rPh>
    <phoneticPr fontId="14"/>
  </si>
  <si>
    <t>自社再利用したプラスチックの量</t>
    <rPh sb="0" eb="2">
      <t>ジシャ</t>
    </rPh>
    <rPh sb="2" eb="5">
      <t>サイリヨウ</t>
    </rPh>
    <rPh sb="14" eb="15">
      <t>リョウ</t>
    </rPh>
    <phoneticPr fontId="14"/>
  </si>
  <si>
    <t>産業廃棄物の廃プラスチック類の排出量</t>
    <phoneticPr fontId="14"/>
  </si>
  <si>
    <t>kg</t>
    <phoneticPr fontId="3"/>
  </si>
  <si>
    <t>ｔ</t>
    <phoneticPr fontId="3"/>
  </si>
  <si>
    <t>㎥</t>
    <phoneticPr fontId="3"/>
  </si>
  <si>
    <t>単位</t>
    <rPh sb="0" eb="2">
      <t>タンイ</t>
    </rPh>
    <phoneticPr fontId="3"/>
  </si>
  <si>
    <t>廃プラを含む混合廃棄物の排出量</t>
    <phoneticPr fontId="14"/>
  </si>
  <si>
    <t>3-a）</t>
    <phoneticPr fontId="3"/>
  </si>
  <si>
    <t>（混合廃棄物として排出される廃プラスチック類の推計量）</t>
    <rPh sb="25" eb="26">
      <t>リョウ</t>
    </rPh>
    <phoneticPr fontId="3"/>
  </si>
  <si>
    <t>プラスチックの資源循環に係る取組状況に関するアンケート調査</t>
    <phoneticPr fontId="3"/>
  </si>
  <si>
    <t>製造工程から排出する端材等を自社再利用したものはありますか</t>
    <phoneticPr fontId="3"/>
  </si>
  <si>
    <t>A. 農業，林業</t>
  </si>
  <si>
    <t>従業者数</t>
  </si>
  <si>
    <t>元請完成工事高</t>
  </si>
  <si>
    <t>製造品出荷額等</t>
  </si>
  <si>
    <t>B. 漁業</t>
  </si>
  <si>
    <t>C. 鉱業，採石業，砂利採取業</t>
  </si>
  <si>
    <t>D. 建設業</t>
  </si>
  <si>
    <t>G. 情報通信業</t>
  </si>
  <si>
    <t>H. 運輸業，郵便業</t>
  </si>
  <si>
    <t>卸売業(商社)</t>
    <rPh sb="0" eb="3">
      <t>オロシウリギョウ</t>
    </rPh>
    <rPh sb="4" eb="6">
      <t>ショウシャ</t>
    </rPh>
    <phoneticPr fontId="1"/>
  </si>
  <si>
    <t>卸売業（商社を除く）</t>
    <rPh sb="0" eb="3">
      <t>オロシウリギョウ</t>
    </rPh>
    <rPh sb="4" eb="6">
      <t>ショウシャ</t>
    </rPh>
    <rPh sb="7" eb="8">
      <t>ノゾ</t>
    </rPh>
    <phoneticPr fontId="1"/>
  </si>
  <si>
    <t>J. 金融業，保険業</t>
  </si>
  <si>
    <t>K. 不動産業，物品賃貸業</t>
  </si>
  <si>
    <t>L. 学術研究，専門・技術サービス業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</si>
  <si>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</si>
  <si>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</si>
  <si>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</si>
  <si>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</si>
  <si>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</si>
  <si>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</si>
  <si>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</si>
  <si>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不明・その他</t>
    <rPh sb="0" eb="2">
      <t>フメイ</t>
    </rPh>
    <rPh sb="5" eb="6">
      <t>タ</t>
    </rPh>
    <phoneticPr fontId="1"/>
  </si>
  <si>
    <t>アンケート項目</t>
    <phoneticPr fontId="3"/>
  </si>
  <si>
    <t>(有価物又は自社再利用されるプラスチック製容器包装の推計量)</t>
    <rPh sb="1" eb="3">
      <t>ユウカ</t>
    </rPh>
    <rPh sb="3" eb="4">
      <t>ブツ</t>
    </rPh>
    <rPh sb="4" eb="5">
      <t>マタ</t>
    </rPh>
    <rPh sb="6" eb="8">
      <t>ジシャ</t>
    </rPh>
    <rPh sb="8" eb="11">
      <t>サイリヨウ</t>
    </rPh>
    <rPh sb="20" eb="21">
      <t>セイ</t>
    </rPh>
    <rPh sb="21" eb="23">
      <t>ヨウキ</t>
    </rPh>
    <rPh sb="23" eb="25">
      <t>ホウソウ</t>
    </rPh>
    <rPh sb="26" eb="28">
      <t>スイケイ</t>
    </rPh>
    <rPh sb="28" eb="29">
      <t>リョウ</t>
    </rPh>
    <phoneticPr fontId="3"/>
  </si>
  <si>
    <t>(廃プラスチック類として排出されるプラスチック製容器包装の推計量)</t>
    <rPh sb="1" eb="2">
      <t>ハイ</t>
    </rPh>
    <rPh sb="8" eb="9">
      <t>ルイ</t>
    </rPh>
    <rPh sb="12" eb="14">
      <t>ハイシュツ</t>
    </rPh>
    <rPh sb="23" eb="24">
      <t>セイ</t>
    </rPh>
    <rPh sb="24" eb="26">
      <t>ヨウキ</t>
    </rPh>
    <rPh sb="26" eb="28">
      <t>ホウソウ</t>
    </rPh>
    <rPh sb="29" eb="31">
      <t>スイケイ</t>
    </rPh>
    <rPh sb="31" eb="32">
      <t>リョウ</t>
    </rPh>
    <phoneticPr fontId="3"/>
  </si>
  <si>
    <t>(混合廃棄物として排出されるプラスチック製容器包装の推計量)</t>
    <rPh sb="1" eb="3">
      <t>コンゴウ</t>
    </rPh>
    <rPh sb="3" eb="6">
      <t>ハイキブツ</t>
    </rPh>
    <rPh sb="9" eb="11">
      <t>ハイシュツ</t>
    </rPh>
    <rPh sb="20" eb="21">
      <t>セイ</t>
    </rPh>
    <rPh sb="21" eb="23">
      <t>ヨウキ</t>
    </rPh>
    <rPh sb="23" eb="25">
      <t>ホウソウ</t>
    </rPh>
    <rPh sb="26" eb="28">
      <t>スイケイ</t>
    </rPh>
    <rPh sb="28" eb="29">
      <t>リョウ</t>
    </rPh>
    <phoneticPr fontId="3"/>
  </si>
  <si>
    <t>参考</t>
    <phoneticPr fontId="3"/>
  </si>
  <si>
    <t>マテリアルリサイクルによる処理量</t>
    <rPh sb="13" eb="15">
      <t>ショリ</t>
    </rPh>
    <rPh sb="15" eb="16">
      <t>リョウ</t>
    </rPh>
    <phoneticPr fontId="1"/>
  </si>
  <si>
    <t>RPF化／セメント原燃料としての処理量</t>
    <rPh sb="3" eb="4">
      <t>カ</t>
    </rPh>
    <phoneticPr fontId="1"/>
  </si>
  <si>
    <t>発電焼却、熱利用焼却等熱利用による処理量</t>
    <rPh sb="0" eb="2">
      <t>ハツデン</t>
    </rPh>
    <rPh sb="2" eb="4">
      <t>ショウキャク</t>
    </rPh>
    <rPh sb="10" eb="11">
      <t>トウ</t>
    </rPh>
    <rPh sb="11" eb="12">
      <t>ネツ</t>
    </rPh>
    <rPh sb="12" eb="14">
      <t>リヨウ</t>
    </rPh>
    <phoneticPr fontId="1"/>
  </si>
  <si>
    <t>単純焼却による処理量</t>
    <rPh sb="0" eb="2">
      <t>タンジュン</t>
    </rPh>
    <rPh sb="2" eb="4">
      <t>ショウキャク</t>
    </rPh>
    <phoneticPr fontId="1"/>
  </si>
  <si>
    <t>熱利用等の有無が不明な焼却による処理量</t>
    <rPh sb="0" eb="3">
      <t>ネツリヨウ</t>
    </rPh>
    <rPh sb="3" eb="4">
      <t>トウ</t>
    </rPh>
    <rPh sb="5" eb="7">
      <t>ウム</t>
    </rPh>
    <rPh sb="8" eb="10">
      <t>フメイ</t>
    </rPh>
    <rPh sb="11" eb="13">
      <t>ショウキャク</t>
    </rPh>
    <rPh sb="16" eb="18">
      <t>ショリ</t>
    </rPh>
    <rPh sb="18" eb="19">
      <t>リョウ</t>
    </rPh>
    <phoneticPr fontId="1"/>
  </si>
  <si>
    <t>安定型埋立による処理量</t>
    <rPh sb="0" eb="3">
      <t>アンテイガタ</t>
    </rPh>
    <rPh sb="3" eb="5">
      <t>ウメタテ</t>
    </rPh>
    <phoneticPr fontId="1"/>
  </si>
  <si>
    <t>管理型埋立による処理量</t>
    <rPh sb="0" eb="3">
      <t>カンリガタ</t>
    </rPh>
    <rPh sb="3" eb="5">
      <t>ウメタテ</t>
    </rPh>
    <phoneticPr fontId="1"/>
  </si>
  <si>
    <t>ケミカルリサイクルによる処理量</t>
    <phoneticPr fontId="1"/>
  </si>
  <si>
    <t>処理方法</t>
    <rPh sb="0" eb="2">
      <t>ショリ</t>
    </rPh>
    <rPh sb="2" eb="4">
      <t>ホウホウ</t>
    </rPh>
    <phoneticPr fontId="1"/>
  </si>
  <si>
    <t>マテリアルリサイクルによる処理量</t>
    <phoneticPr fontId="1"/>
  </si>
  <si>
    <t>アンケート票で回答された情報をもとに推計される貴社におけるプラスチックの排出量は下記のとおりとなります。</t>
    <rPh sb="5" eb="6">
      <t>ヒョウ</t>
    </rPh>
    <rPh sb="7" eb="9">
      <t>カイトウ</t>
    </rPh>
    <rPh sb="12" eb="14">
      <t>ジョウホウ</t>
    </rPh>
    <rPh sb="18" eb="20">
      <t>スイケイ</t>
    </rPh>
    <rPh sb="23" eb="25">
      <t>キシャ</t>
    </rPh>
    <rPh sb="36" eb="38">
      <t>ハイシュツ</t>
    </rPh>
    <rPh sb="38" eb="39">
      <t>リョウ</t>
    </rPh>
    <rPh sb="40" eb="42">
      <t>カキ</t>
    </rPh>
    <phoneticPr fontId="1"/>
  </si>
  <si>
    <t>参考数値として貴社で把握されている範囲のデータと照らし合わせて大きな齟齬が無いかご確認ください。</t>
    <rPh sb="0" eb="2">
      <t>サンコウ</t>
    </rPh>
    <rPh sb="2" eb="4">
      <t>スウチ</t>
    </rPh>
    <rPh sb="7" eb="9">
      <t>キシャ</t>
    </rPh>
    <rPh sb="10" eb="12">
      <t>ハアク</t>
    </rPh>
    <rPh sb="17" eb="19">
      <t>ハンイ</t>
    </rPh>
    <rPh sb="24" eb="25">
      <t>テ</t>
    </rPh>
    <rPh sb="27" eb="28">
      <t>ア</t>
    </rPh>
    <rPh sb="31" eb="32">
      <t>オオ</t>
    </rPh>
    <rPh sb="34" eb="36">
      <t>ソゴ</t>
    </rPh>
    <rPh sb="37" eb="38">
      <t>ナ</t>
    </rPh>
    <rPh sb="41" eb="43">
      <t>カクニン</t>
    </rPh>
    <phoneticPr fontId="1"/>
  </si>
  <si>
    <t>有価物・自社再利用されているプラスチック</t>
    <rPh sb="0" eb="3">
      <t>ユウカブツ</t>
    </rPh>
    <rPh sb="4" eb="6">
      <t>ジシャ</t>
    </rPh>
    <rPh sb="6" eb="9">
      <t>サイリヨウ</t>
    </rPh>
    <phoneticPr fontId="1"/>
  </si>
  <si>
    <t>産業廃棄物として排出しているプラスチックの総量</t>
    <rPh sb="0" eb="2">
      <t>サンギョウ</t>
    </rPh>
    <rPh sb="2" eb="5">
      <t>ハイキブツ</t>
    </rPh>
    <rPh sb="8" eb="10">
      <t>ハイシュツ</t>
    </rPh>
    <rPh sb="21" eb="23">
      <t>ソウリョウ</t>
    </rPh>
    <phoneticPr fontId="1"/>
  </si>
  <si>
    <t>内、容器包装の量</t>
    <rPh sb="0" eb="1">
      <t>ウチ</t>
    </rPh>
    <rPh sb="2" eb="4">
      <t>ヨウキ</t>
    </rPh>
    <rPh sb="4" eb="6">
      <t>ホウソウ</t>
    </rPh>
    <rPh sb="7" eb="8">
      <t>リョウ</t>
    </rPh>
    <phoneticPr fontId="1"/>
  </si>
  <si>
    <t>排出量</t>
    <rPh sb="0" eb="2">
      <t>ハイシュツ</t>
    </rPh>
    <rPh sb="2" eb="3">
      <t>リョウ</t>
    </rPh>
    <phoneticPr fontId="1"/>
  </si>
  <si>
    <t>RPF化等</t>
    <rPh sb="3" eb="4">
      <t>カ</t>
    </rPh>
    <rPh sb="4" eb="5">
      <t>トウ</t>
    </rPh>
    <phoneticPr fontId="11"/>
  </si>
  <si>
    <t>熱利用</t>
  </si>
  <si>
    <t>単純焼却</t>
    <rPh sb="0" eb="2">
      <t>タンジュン</t>
    </rPh>
    <rPh sb="2" eb="4">
      <t>ショウキャク</t>
    </rPh>
    <phoneticPr fontId="11"/>
  </si>
  <si>
    <t>マテリアル
リサイクル</t>
    <phoneticPr fontId="3"/>
  </si>
  <si>
    <t>ケミカル
リサイクル</t>
    <phoneticPr fontId="3"/>
  </si>
  <si>
    <t>不明な
焼却</t>
    <rPh sb="0" eb="2">
      <t>フメイ</t>
    </rPh>
    <rPh sb="4" eb="6">
      <t>ショウキャク</t>
    </rPh>
    <phoneticPr fontId="11"/>
  </si>
  <si>
    <t>安定型
埋立</t>
    <rPh sb="0" eb="3">
      <t>アンテイガタ</t>
    </rPh>
    <rPh sb="4" eb="6">
      <t>ウメタテ</t>
    </rPh>
    <phoneticPr fontId="11"/>
  </si>
  <si>
    <t>管理型
埋立</t>
    <rPh sb="0" eb="3">
      <t>カンリガタ</t>
    </rPh>
    <rPh sb="4" eb="6">
      <t>ウメタテ</t>
    </rPh>
    <phoneticPr fontId="11"/>
  </si>
  <si>
    <t>合計</t>
    <rPh sb="0" eb="2">
      <t>ゴウケイ</t>
    </rPh>
    <phoneticPr fontId="1"/>
  </si>
  <si>
    <t>％</t>
    <phoneticPr fontId="3"/>
  </si>
  <si>
    <t>エラー</t>
    <phoneticPr fontId="3"/>
  </si>
  <si>
    <t>(産業廃棄物の廃プラスチック類の排出量)</t>
    <phoneticPr fontId="3"/>
  </si>
  <si>
    <t>(分別して排出している容器包装の推計量)</t>
    <phoneticPr fontId="3"/>
  </si>
  <si>
    <t>株式会社リサーチワークス（アンケート調査実施会社）</t>
    <phoneticPr fontId="3"/>
  </si>
  <si>
    <t>※上記＜選択肢＞から当てはまるものを選択してください</t>
    <phoneticPr fontId="3"/>
  </si>
  <si>
    <t>1-a)</t>
    <phoneticPr fontId="3"/>
  </si>
  <si>
    <t>2-a)</t>
    <phoneticPr fontId="3"/>
  </si>
  <si>
    <t>2-b)</t>
    <phoneticPr fontId="3"/>
  </si>
  <si>
    <t>2-c)</t>
    <phoneticPr fontId="3"/>
  </si>
  <si>
    <t>3-b)</t>
    <phoneticPr fontId="3"/>
  </si>
  <si>
    <t>処理割合</t>
    <rPh sb="0" eb="2">
      <t>ショリ</t>
    </rPh>
    <rPh sb="2" eb="4">
      <t>ワリアイ</t>
    </rPh>
    <phoneticPr fontId="3"/>
  </si>
  <si>
    <t>3-a)で推計された混合廃棄物に含まれる廃プラスチック類の処理方法別の処理割合について教えてください</t>
    <phoneticPr fontId="3"/>
  </si>
  <si>
    <t>カテゴリ</t>
    <phoneticPr fontId="3"/>
  </si>
  <si>
    <t>②メール提出</t>
    <phoneticPr fontId="3"/>
  </si>
  <si>
    <t>①郵送提出</t>
    <rPh sb="1" eb="3">
      <t>ユウソウ</t>
    </rPh>
    <rPh sb="3" eb="5">
      <t>テイシュツ</t>
    </rPh>
    <phoneticPr fontId="3"/>
  </si>
  <si>
    <t>回答票へ直接ご記入いただき、同封の返信用封筒にてご返送ください</t>
    <phoneticPr fontId="3"/>
  </si>
  <si>
    <t>回答提出先</t>
    <phoneticPr fontId="3"/>
  </si>
  <si>
    <t>◆ ご回答いただいたアンケートは、次のいずれかの方法でご提出いただくようお願いいたします。</t>
    <rPh sb="3" eb="5">
      <t>カイトウ</t>
    </rPh>
    <phoneticPr fontId="3"/>
  </si>
  <si>
    <t>回答不要の場合：グレー</t>
    <rPh sb="0" eb="2">
      <t>カイトウ</t>
    </rPh>
    <rPh sb="2" eb="4">
      <t>フヨウ</t>
    </rPh>
    <rPh sb="5" eb="7">
      <t>バアイ</t>
    </rPh>
    <phoneticPr fontId="3"/>
  </si>
  <si>
    <t>未入力の場合：黄色</t>
    <rPh sb="0" eb="3">
      <t>ミニュウリョク</t>
    </rPh>
    <rPh sb="4" eb="6">
      <t>バアイ</t>
    </rPh>
    <rPh sb="7" eb="9">
      <t>キイロ</t>
    </rPh>
    <phoneticPr fontId="3"/>
  </si>
  <si>
    <t>◆ ご回答の状況により、回答欄の色が次のように変わります。</t>
    <rPh sb="3" eb="5">
      <t>カイトウ</t>
    </rPh>
    <rPh sb="6" eb="8">
      <t>ジョウキョウ</t>
    </rPh>
    <rPh sb="12" eb="14">
      <t>カイトウ</t>
    </rPh>
    <rPh sb="14" eb="15">
      <t>ラン</t>
    </rPh>
    <rPh sb="16" eb="17">
      <t>イロ</t>
    </rPh>
    <rPh sb="18" eb="19">
      <t>ツギ</t>
    </rPh>
    <rPh sb="23" eb="24">
      <t>カ</t>
    </rPh>
    <phoneticPr fontId="3"/>
  </si>
  <si>
    <t>基礎情報</t>
    <phoneticPr fontId="3"/>
  </si>
  <si>
    <t>配布時非表示</t>
    <rPh sb="0" eb="2">
      <t>ハイフ</t>
    </rPh>
    <rPh sb="2" eb="3">
      <t>ジ</t>
    </rPh>
    <rPh sb="3" eb="6">
      <t>ヒヒョウジ</t>
    </rPh>
    <phoneticPr fontId="3"/>
  </si>
  <si>
    <t>※焼却残渣の埋立や路盤材等でのリサイクルは埋立やマテリアルリサイクルに含めず、焼却としてください</t>
    <rPh sb="1" eb="3">
      <t>ショウキャク</t>
    </rPh>
    <rPh sb="3" eb="5">
      <t>ザンサ</t>
    </rPh>
    <rPh sb="6" eb="8">
      <t>ウメタテ</t>
    </rPh>
    <rPh sb="9" eb="12">
      <t>ロバンザイ</t>
    </rPh>
    <rPh sb="12" eb="13">
      <t>トウ</t>
    </rPh>
    <rPh sb="21" eb="23">
      <t>ウメタテ</t>
    </rPh>
    <rPh sb="35" eb="36">
      <t>フク</t>
    </rPh>
    <rPh sb="39" eb="41">
      <t>ショウキャク</t>
    </rPh>
    <phoneticPr fontId="3"/>
  </si>
  <si>
    <r>
      <t>いいえ</t>
    </r>
    <r>
      <rPr>
        <sz val="10"/>
        <color rgb="FFFF0000"/>
        <rFont val="Yu Gothic"/>
        <family val="3"/>
        <charset val="128"/>
        <scheme val="minor"/>
      </rPr>
      <t>　⇒3）へおすすみください</t>
    </r>
    <phoneticPr fontId="3"/>
  </si>
  <si>
    <t>3-c)</t>
    <phoneticPr fontId="3"/>
  </si>
  <si>
    <t>プラスチック資源循環に関わる施策についてご要望などがあればご自由にご記載ください</t>
    <phoneticPr fontId="3"/>
  </si>
  <si>
    <t>（例）</t>
    <phoneticPr fontId="3"/>
  </si>
  <si>
    <t>・○○に課税される○○税の特例</t>
    <phoneticPr fontId="3"/>
  </si>
  <si>
    <t>・○○の設備を導入する際の低利率の公的な融資</t>
    <phoneticPr fontId="3"/>
  </si>
  <si>
    <t>・○○についての公共調達による需要喚起、など</t>
    <phoneticPr fontId="3"/>
  </si>
  <si>
    <t>資本金</t>
    <rPh sb="0" eb="3">
      <t>シホンキン</t>
    </rPh>
    <phoneticPr fontId="3"/>
  </si>
  <si>
    <t>I. 卸売業，小売業</t>
  </si>
  <si>
    <t>M. 宿泊業，飲食サービス業</t>
  </si>
  <si>
    <t>E. 製造業</t>
    <phoneticPr fontId="3"/>
  </si>
  <si>
    <t>耕種農業</t>
    <rPh sb="0" eb="1">
      <t>コウ</t>
    </rPh>
    <rPh sb="1" eb="2">
      <t>シュ</t>
    </rPh>
    <rPh sb="2" eb="4">
      <t>ノウギョウ</t>
    </rPh>
    <phoneticPr fontId="1"/>
  </si>
  <si>
    <t>畜産農業</t>
    <rPh sb="0" eb="2">
      <t>チクサン</t>
    </rPh>
    <rPh sb="2" eb="4">
      <t>ノウギョウ</t>
    </rPh>
    <phoneticPr fontId="1"/>
  </si>
  <si>
    <t>林業</t>
    <rPh sb="0" eb="2">
      <t>リンギョウ</t>
    </rPh>
    <phoneticPr fontId="1"/>
  </si>
  <si>
    <t>（選択は不要です）</t>
    <rPh sb="1" eb="3">
      <t>センタク</t>
    </rPh>
    <rPh sb="4" eb="6">
      <t>フヨウ</t>
    </rPh>
    <phoneticPr fontId="3"/>
  </si>
  <si>
    <t>業種A</t>
    <rPh sb="0" eb="2">
      <t>ギョウシュ</t>
    </rPh>
    <phoneticPr fontId="3"/>
  </si>
  <si>
    <t>業種B</t>
    <rPh sb="0" eb="2">
      <t>ギョウシュ</t>
    </rPh>
    <phoneticPr fontId="3"/>
  </si>
  <si>
    <t>業種C</t>
    <rPh sb="0" eb="2">
      <t>ギョウシュ</t>
    </rPh>
    <phoneticPr fontId="3"/>
  </si>
  <si>
    <t>業種D</t>
    <rPh sb="0" eb="2">
      <t>ギョウシュ</t>
    </rPh>
    <phoneticPr fontId="3"/>
  </si>
  <si>
    <t>業種E</t>
    <rPh sb="0" eb="2">
      <t>ギョウシュ</t>
    </rPh>
    <phoneticPr fontId="3"/>
  </si>
  <si>
    <t>F. 電気・ガス・熱供給・水道業</t>
    <phoneticPr fontId="3"/>
  </si>
  <si>
    <t>業種F</t>
    <rPh sb="0" eb="2">
      <t>ギョウシュ</t>
    </rPh>
    <phoneticPr fontId="3"/>
  </si>
  <si>
    <t>G. 情報通信業</t>
    <phoneticPr fontId="3"/>
  </si>
  <si>
    <t>業種G</t>
    <rPh sb="0" eb="2">
      <t>ギョウシュ</t>
    </rPh>
    <phoneticPr fontId="3"/>
  </si>
  <si>
    <t>業種H</t>
    <rPh sb="0" eb="2">
      <t>ギョウシュ</t>
    </rPh>
    <phoneticPr fontId="3"/>
  </si>
  <si>
    <t>業種I</t>
    <rPh sb="0" eb="2">
      <t>ギョウシュ</t>
    </rPh>
    <phoneticPr fontId="3"/>
  </si>
  <si>
    <t>業種J</t>
    <rPh sb="0" eb="2">
      <t>ギョウシュ</t>
    </rPh>
    <phoneticPr fontId="3"/>
  </si>
  <si>
    <t>業種K</t>
    <rPh sb="0" eb="2">
      <t>ギョウシュ</t>
    </rPh>
    <phoneticPr fontId="3"/>
  </si>
  <si>
    <t>業種L</t>
    <rPh sb="0" eb="2">
      <t>ギョウシュ</t>
    </rPh>
    <phoneticPr fontId="3"/>
  </si>
  <si>
    <t>業種M</t>
    <rPh sb="0" eb="2">
      <t>ギョウシュ</t>
    </rPh>
    <phoneticPr fontId="3"/>
  </si>
  <si>
    <t>業種N</t>
    <rPh sb="0" eb="2">
      <t>ギョウシュ</t>
    </rPh>
    <phoneticPr fontId="3"/>
  </si>
  <si>
    <t>業種O</t>
    <rPh sb="0" eb="2">
      <t>ギョウシュ</t>
    </rPh>
    <phoneticPr fontId="3"/>
  </si>
  <si>
    <t>業種P</t>
    <rPh sb="0" eb="2">
      <t>ギョウシュ</t>
    </rPh>
    <phoneticPr fontId="3"/>
  </si>
  <si>
    <t>業種Q</t>
    <rPh sb="0" eb="2">
      <t>ギョウシュ</t>
    </rPh>
    <phoneticPr fontId="3"/>
  </si>
  <si>
    <t>業種R</t>
    <rPh sb="0" eb="2">
      <t>ギョウシュ</t>
    </rPh>
    <phoneticPr fontId="3"/>
  </si>
  <si>
    <t>業種S</t>
    <rPh sb="0" eb="2">
      <t>ギョウシュ</t>
    </rPh>
    <phoneticPr fontId="3"/>
  </si>
  <si>
    <t>業種T</t>
    <rPh sb="0" eb="2">
      <t>ギョウシュ</t>
    </rPh>
    <phoneticPr fontId="3"/>
  </si>
  <si>
    <t>業種分類（大分類）</t>
    <rPh sb="0" eb="2">
      <t>ギョウシュ</t>
    </rPh>
    <rPh sb="2" eb="4">
      <t>ブンルイ</t>
    </rPh>
    <rPh sb="5" eb="8">
      <t>ダイブンルイ</t>
    </rPh>
    <phoneticPr fontId="1"/>
  </si>
  <si>
    <t>業種分類（中分類）</t>
    <rPh sb="0" eb="2">
      <t>ギョウシュ</t>
    </rPh>
    <rPh sb="2" eb="4">
      <t>ブンルイ</t>
    </rPh>
    <rPh sb="5" eb="6">
      <t>チュウ</t>
    </rPh>
    <rPh sb="6" eb="8">
      <t>ブンルイ</t>
    </rPh>
    <phoneticPr fontId="1"/>
  </si>
  <si>
    <t>上水道業</t>
  </si>
  <si>
    <t>上水道業</t>
    <phoneticPr fontId="3"/>
  </si>
  <si>
    <t>下水道業</t>
  </si>
  <si>
    <t>下水道業</t>
    <phoneticPr fontId="3"/>
  </si>
  <si>
    <t>上記以外</t>
    <rPh sb="0" eb="2">
      <t>ジョウキ</t>
    </rPh>
    <rPh sb="2" eb="4">
      <t>イガイ</t>
    </rPh>
    <phoneticPr fontId="3"/>
  </si>
  <si>
    <t>不要物として発生したプラスチックのうち、有価物として売却したもの、</t>
    <phoneticPr fontId="3"/>
  </si>
  <si>
    <t>処理量</t>
    <rPh sb="0" eb="2">
      <t>ショリ</t>
    </rPh>
    <rPh sb="2" eb="3">
      <t>リョウ</t>
    </rPh>
    <phoneticPr fontId="3"/>
  </si>
  <si>
    <r>
      <t>発電焼却、熱利用焼却等</t>
    </r>
    <r>
      <rPr>
        <sz val="10"/>
        <color theme="1"/>
        <rFont val="Yu Gothic"/>
        <family val="3"/>
        <charset val="128"/>
        <scheme val="minor"/>
      </rPr>
      <t>による処理量</t>
    </r>
    <rPh sb="0" eb="2">
      <t>ハツデン</t>
    </rPh>
    <rPh sb="2" eb="4">
      <t>ショウキャク</t>
    </rPh>
    <rPh sb="10" eb="11">
      <t>トウ</t>
    </rPh>
    <phoneticPr fontId="1"/>
  </si>
  <si>
    <t>上記どちらの焼却か不明な焼却による処理量</t>
    <rPh sb="0" eb="2">
      <t>ジョウキ</t>
    </rPh>
    <rPh sb="6" eb="8">
      <t>ショウキャク</t>
    </rPh>
    <rPh sb="9" eb="11">
      <t>フメイ</t>
    </rPh>
    <rPh sb="12" eb="14">
      <t>ショウキャク</t>
    </rPh>
    <rPh sb="17" eb="19">
      <t>ショリ</t>
    </rPh>
    <rPh sb="19" eb="20">
      <t>リョウ</t>
    </rPh>
    <phoneticPr fontId="1"/>
  </si>
  <si>
    <r>
      <t>2-a)で回答した分別して排出している</t>
    </r>
    <r>
      <rPr>
        <b/>
        <sz val="10"/>
        <rFont val="Yu Gothic"/>
        <family val="3"/>
        <charset val="128"/>
        <scheme val="minor"/>
      </rPr>
      <t>容器包装の処理方法別の処理割合について教えてください</t>
    </r>
    <rPh sb="5" eb="7">
      <t>カイトウ</t>
    </rPh>
    <rPh sb="38" eb="39">
      <t>オシ</t>
    </rPh>
    <phoneticPr fontId="3"/>
  </si>
  <si>
    <t>産業廃棄物の廃プラスチック類を含む混合廃棄物を排出していますか</t>
    <rPh sb="6" eb="7">
      <t>ハイ</t>
    </rPh>
    <rPh sb="13" eb="14">
      <t>ルイ</t>
    </rPh>
    <phoneticPr fontId="3"/>
  </si>
  <si>
    <t>3)の混合廃棄物に含まれる廃プラスチック類の割合として最も近いと思われる数値を選択してください</t>
    <rPh sb="20" eb="21">
      <t>ルイ</t>
    </rPh>
    <phoneticPr fontId="3"/>
  </si>
  <si>
    <r>
      <t>3-a)の廃プラスチック類のうち</t>
    </r>
    <r>
      <rPr>
        <b/>
        <u/>
        <sz val="10"/>
        <rFont val="Yu Gothic"/>
        <family val="3"/>
        <charset val="128"/>
        <scheme val="minor"/>
      </rPr>
      <t>容器包装</t>
    </r>
    <r>
      <rPr>
        <b/>
        <sz val="10"/>
        <rFont val="Yu Gothic"/>
        <family val="3"/>
        <charset val="128"/>
        <scheme val="minor"/>
      </rPr>
      <t>に該当するものの割合として最も近いと思われる数値を選択してください</t>
    </r>
    <rPh sb="5" eb="6">
      <t>ハイ</t>
    </rPh>
    <rPh sb="12" eb="13">
      <t>ルイ</t>
    </rPh>
    <rPh sb="16" eb="18">
      <t>ヨウキ</t>
    </rPh>
    <rPh sb="18" eb="20">
      <t>ホウソウ</t>
    </rPh>
    <rPh sb="21" eb="23">
      <t>ガイトウ</t>
    </rPh>
    <rPh sb="28" eb="30">
      <t>ワリアイ</t>
    </rPh>
    <rPh sb="33" eb="34">
      <t>モット</t>
    </rPh>
    <rPh sb="35" eb="36">
      <t>チカ</t>
    </rPh>
    <rPh sb="38" eb="39">
      <t>オモ</t>
    </rPh>
    <rPh sb="42" eb="44">
      <t>スウチ</t>
    </rPh>
    <rPh sb="45" eb="47">
      <t>センタク</t>
    </rPh>
    <phoneticPr fontId="3"/>
  </si>
  <si>
    <t>小売業</t>
    <phoneticPr fontId="3"/>
  </si>
  <si>
    <t>卸売業（商社を除く）</t>
    <phoneticPr fontId="3"/>
  </si>
  <si>
    <t>卸売業（商社）</t>
    <phoneticPr fontId="3"/>
  </si>
  <si>
    <t>飲食店</t>
    <phoneticPr fontId="3"/>
  </si>
  <si>
    <t>卸売業　計</t>
    <rPh sb="0" eb="2">
      <t>オロシウリ</t>
    </rPh>
    <rPh sb="2" eb="3">
      <t>ギョウ</t>
    </rPh>
    <rPh sb="4" eb="5">
      <t>ケイ</t>
    </rPh>
    <phoneticPr fontId="1"/>
  </si>
  <si>
    <t>上記以外</t>
    <rPh sb="0" eb="2">
      <t>ジョウキ</t>
    </rPh>
    <rPh sb="2" eb="4">
      <t>イガイ</t>
    </rPh>
    <phoneticPr fontId="1"/>
  </si>
  <si>
    <t>活動量指標</t>
    <phoneticPr fontId="3"/>
  </si>
  <si>
    <t>施設面積(ハウス面積、ガラス室面積)</t>
  </si>
  <si>
    <t>家畜数（乳用牛、肉用牛、豚、鶏）</t>
  </si>
  <si>
    <t>従業者数</t>
    <rPh sb="0" eb="1">
      <t>ジュウ</t>
    </rPh>
    <rPh sb="1" eb="4">
      <t>ギョウシャスウ</t>
    </rPh>
    <phoneticPr fontId="1"/>
  </si>
  <si>
    <t>給水人口</t>
  </si>
  <si>
    <t>処理区域人口</t>
  </si>
  <si>
    <t>業種（大中混合）</t>
    <rPh sb="0" eb="2">
      <t>ギョウシュ</t>
    </rPh>
    <rPh sb="3" eb="4">
      <t>ダイ</t>
    </rPh>
    <rPh sb="4" eb="5">
      <t>チュウ</t>
    </rPh>
    <rPh sb="5" eb="7">
      <t>コンゴウ</t>
    </rPh>
    <phoneticPr fontId="3"/>
  </si>
  <si>
    <t>-</t>
    <phoneticPr fontId="3"/>
  </si>
  <si>
    <t>百万円</t>
    <rPh sb="0" eb="2">
      <t>ヒャクマン</t>
    </rPh>
    <rPh sb="2" eb="3">
      <t>エン</t>
    </rPh>
    <phoneticPr fontId="1"/>
  </si>
  <si>
    <t>活動量指標
（種類）</t>
    <rPh sb="0" eb="3">
      <t>カツドウリョウ</t>
    </rPh>
    <rPh sb="3" eb="5">
      <t>シヒョウ</t>
    </rPh>
    <rPh sb="7" eb="9">
      <t>シュルイ</t>
    </rPh>
    <phoneticPr fontId="1"/>
  </si>
  <si>
    <r>
      <t>1）のうち</t>
    </r>
    <r>
      <rPr>
        <b/>
        <u/>
        <sz val="10"/>
        <rFont val="Yu Gothic"/>
        <family val="3"/>
        <charset val="128"/>
        <scheme val="minor"/>
      </rPr>
      <t>容器包装</t>
    </r>
    <r>
      <rPr>
        <b/>
        <sz val="10"/>
        <rFont val="Yu Gothic"/>
        <family val="3"/>
        <charset val="128"/>
        <scheme val="minor"/>
      </rPr>
      <t>に該当するものの割合として最も近いと思われる数値を選択してください</t>
    </r>
    <rPh sb="5" eb="7">
      <t>ヨウキ</t>
    </rPh>
    <rPh sb="7" eb="9">
      <t>ホウソウ</t>
    </rPh>
    <rPh sb="10" eb="12">
      <t>ガイトウ</t>
    </rPh>
    <rPh sb="17" eb="19">
      <t>ワリアイ</t>
    </rPh>
    <rPh sb="22" eb="23">
      <t>モット</t>
    </rPh>
    <rPh sb="24" eb="25">
      <t>チカ</t>
    </rPh>
    <rPh sb="27" eb="28">
      <t>オモ</t>
    </rPh>
    <rPh sb="31" eb="33">
      <t>スウチ</t>
    </rPh>
    <rPh sb="34" eb="36">
      <t>センタク</t>
    </rPh>
    <phoneticPr fontId="3"/>
  </si>
  <si>
    <r>
      <t>2）のうち</t>
    </r>
    <r>
      <rPr>
        <b/>
        <u/>
        <sz val="10"/>
        <rFont val="Yu Gothic"/>
        <family val="3"/>
        <charset val="128"/>
        <scheme val="minor"/>
      </rPr>
      <t>容器包装</t>
    </r>
    <r>
      <rPr>
        <b/>
        <sz val="10"/>
        <rFont val="Yu Gothic"/>
        <family val="3"/>
        <charset val="128"/>
        <scheme val="minor"/>
      </rPr>
      <t>に該当するものの割合として最も近いと思われる数値を選択してください</t>
    </r>
    <rPh sb="5" eb="7">
      <t>ヨウキ</t>
    </rPh>
    <rPh sb="7" eb="9">
      <t>ホウソウ</t>
    </rPh>
    <rPh sb="10" eb="12">
      <t>ガイトウ</t>
    </rPh>
    <rPh sb="17" eb="19">
      <t>ワリアイ</t>
    </rPh>
    <rPh sb="22" eb="23">
      <t>モット</t>
    </rPh>
    <rPh sb="24" eb="25">
      <t>チカ</t>
    </rPh>
    <rPh sb="27" eb="28">
      <t>オモ</t>
    </rPh>
    <rPh sb="31" eb="33">
      <t>スウチ</t>
    </rPh>
    <rPh sb="34" eb="36">
      <t>センタク</t>
    </rPh>
    <phoneticPr fontId="3"/>
  </si>
  <si>
    <t>2)の廃プラスチック類の排出量のうち、容器包装のみを分別して排出している場合は</t>
    <phoneticPr fontId="3"/>
  </si>
  <si>
    <t>2)の廃プラスチック類の処理方法別の処理量について教えてください</t>
    <phoneticPr fontId="3"/>
  </si>
  <si>
    <t>参考（再掲）</t>
    <rPh sb="3" eb="5">
      <t>サイケイ</t>
    </rPh>
    <phoneticPr fontId="3"/>
  </si>
  <si>
    <t>※ 入力内容にエラーがある場合は赤字でコメントが表示されます。</t>
    <rPh sb="2" eb="4">
      <t>ニュウリョク</t>
    </rPh>
    <rPh sb="4" eb="6">
      <t>ナイヨウ</t>
    </rPh>
    <rPh sb="13" eb="15">
      <t>バアイ</t>
    </rPh>
    <rPh sb="16" eb="18">
      <t>アカジ</t>
    </rPh>
    <rPh sb="24" eb="26">
      <t>ヒョウジ</t>
    </rPh>
    <phoneticPr fontId="3"/>
  </si>
  <si>
    <t>活動量指標
（数量）</t>
    <rPh sb="7" eb="9">
      <t>スウリョウ</t>
    </rPh>
    <phoneticPr fontId="3"/>
  </si>
  <si>
    <t>2-d)</t>
    <phoneticPr fontId="3"/>
  </si>
  <si>
    <t>用語集A</t>
    <rPh sb="0" eb="2">
      <t>ヨウゴ</t>
    </rPh>
    <rPh sb="2" eb="3">
      <t>シュウ</t>
    </rPh>
    <phoneticPr fontId="3"/>
  </si>
  <si>
    <t>用語集B</t>
    <rPh sb="0" eb="2">
      <t>ヨウゴ</t>
    </rPh>
    <rPh sb="2" eb="3">
      <t>シュウ</t>
    </rPh>
    <phoneticPr fontId="3"/>
  </si>
  <si>
    <t>t</t>
    <phoneticPr fontId="3"/>
  </si>
  <si>
    <t>購入量</t>
    <phoneticPr fontId="3"/>
  </si>
  <si>
    <t>本調査では、購入量とは、ワンウェイプラスチック製品を調達、仕入、購入（輸入を含む）した量を示す。また、購入に含むワンウェイプラスチック製品は、製品・商品に直接利用するものに限らず、輸送の際に梱包する梱包材・緩衝材なども含む。</t>
    <phoneticPr fontId="3"/>
  </si>
  <si>
    <t>①</t>
  </si>
  <si>
    <t>貴社の事業活動の中で、ワンウェイプラスチック製品を</t>
    <phoneticPr fontId="3"/>
  </si>
  <si>
    <t>②</t>
  </si>
  <si>
    <r>
      <t>はい</t>
    </r>
    <r>
      <rPr>
        <sz val="10"/>
        <color rgb="FFFF0000"/>
        <rFont val="Yu Gothic"/>
        <family val="3"/>
        <charset val="128"/>
        <scheme val="minor"/>
      </rPr>
      <t>　⇒2）へおすすみください</t>
    </r>
    <phoneticPr fontId="3"/>
  </si>
  <si>
    <t>③</t>
  </si>
  <si>
    <t>③</t>
    <phoneticPr fontId="3"/>
  </si>
  <si>
    <t>④</t>
  </si>
  <si>
    <t>④</t>
    <phoneticPr fontId="3"/>
  </si>
  <si>
    <t>⑤</t>
  </si>
  <si>
    <t>⑤</t>
    <phoneticPr fontId="3"/>
  </si>
  <si>
    <t>⑥</t>
  </si>
  <si>
    <t>⑥</t>
    <phoneticPr fontId="3"/>
  </si>
  <si>
    <t>主要な関り方</t>
    <phoneticPr fontId="3"/>
  </si>
  <si>
    <t>ワンウェイプラスチック製品を卸している。</t>
  </si>
  <si>
    <t>ワンウェイプラスチック製品を製造している。</t>
  </si>
  <si>
    <t>kg</t>
    <phoneticPr fontId="3"/>
  </si>
  <si>
    <t>㎥</t>
    <phoneticPr fontId="3"/>
  </si>
  <si>
    <t>回答</t>
    <rPh sb="0" eb="2">
      <t>カイトウ</t>
    </rPh>
    <phoneticPr fontId="3"/>
  </si>
  <si>
    <t>%</t>
    <phoneticPr fontId="3"/>
  </si>
  <si>
    <t>2-d</t>
    <phoneticPr fontId="3"/>
  </si>
  <si>
    <t>以下、非表示</t>
    <rPh sb="0" eb="2">
      <t>イカ</t>
    </rPh>
    <rPh sb="3" eb="6">
      <t>ヒヒョウジ</t>
    </rPh>
    <phoneticPr fontId="3"/>
  </si>
  <si>
    <t>ｔ</t>
  </si>
  <si>
    <r>
      <t>ご回答にあたっては同封の資料および「</t>
    </r>
    <r>
      <rPr>
        <b/>
        <sz val="10"/>
        <rFont val="Yu Gothic"/>
        <family val="3"/>
        <charset val="128"/>
        <scheme val="minor"/>
      </rPr>
      <t>用語集A</t>
    </r>
    <r>
      <rPr>
        <sz val="10"/>
        <rFont val="Yu Gothic"/>
        <family val="3"/>
        <charset val="128"/>
        <scheme val="minor"/>
      </rPr>
      <t xml:space="preserve">」をご確認ください。
なお、本調査でお答えいただくプラスチック廃棄物には、
</t>
    </r>
    <r>
      <rPr>
        <b/>
        <u/>
        <sz val="10"/>
        <rFont val="Yu Gothic"/>
        <family val="3"/>
        <charset val="128"/>
        <scheme val="minor"/>
      </rPr>
      <t>他者から委託を受けて処理する廃棄物などは対象に含めない</t>
    </r>
    <r>
      <rPr>
        <sz val="10"/>
        <rFont val="Yu Gothic"/>
        <family val="3"/>
        <charset val="128"/>
        <scheme val="minor"/>
      </rPr>
      <t>でください。</t>
    </r>
    <phoneticPr fontId="3"/>
  </si>
  <si>
    <t>その分別している容器包装の排出量を選択してください</t>
    <rPh sb="17" eb="19">
      <t>センタク</t>
    </rPh>
    <phoneticPr fontId="3"/>
  </si>
  <si>
    <r>
      <t>いいえ　</t>
    </r>
    <r>
      <rPr>
        <sz val="10"/>
        <color rgb="FFFF0000"/>
        <rFont val="Yu Gothic"/>
        <family val="3"/>
        <charset val="128"/>
        <scheme val="minor"/>
      </rPr>
      <t>⇒調査票Bへおすすみください</t>
    </r>
    <rPh sb="5" eb="8">
      <t>チョウサヒョウ</t>
    </rPh>
    <phoneticPr fontId="3"/>
  </si>
  <si>
    <r>
      <t xml:space="preserve">ここからは、ワンウェイプラスチック製品について、貴社の事業活動の中で使用される品目と
取扱量（購入量・製造量）をお答えください。
なお、本アンケートでは原則 </t>
    </r>
    <r>
      <rPr>
        <b/>
        <u/>
        <sz val="10"/>
        <rFont val="Yu Gothic"/>
        <family val="3"/>
        <charset val="128"/>
        <scheme val="minor"/>
      </rPr>
      <t>平成30年度の年間実績データ</t>
    </r>
    <r>
      <rPr>
        <sz val="10"/>
        <rFont val="Yu Gothic"/>
        <family val="3"/>
        <charset val="128"/>
        <scheme val="minor"/>
      </rPr>
      <t xml:space="preserve"> をご回答ください。</t>
    </r>
    <rPh sb="57" eb="58">
      <t>コタ</t>
    </rPh>
    <phoneticPr fontId="3"/>
  </si>
  <si>
    <r>
      <t>はい</t>
    </r>
    <r>
      <rPr>
        <sz val="10"/>
        <color rgb="FFFF0000"/>
        <rFont val="Yu Gothic"/>
        <family val="3"/>
        <charset val="128"/>
        <scheme val="minor"/>
      </rPr>
      <t>　⇒右記の項目にご回答ください</t>
    </r>
    <rPh sb="4" eb="6">
      <t>ウキ</t>
    </rPh>
    <rPh sb="7" eb="9">
      <t>コウモク</t>
    </rPh>
    <rPh sb="11" eb="13">
      <t>カイトウ</t>
    </rPh>
    <phoneticPr fontId="3"/>
  </si>
  <si>
    <t>産業廃棄物の廃プラスチック類を分別して排出していますか</t>
    <rPh sb="15" eb="17">
      <t>ブンベツ</t>
    </rPh>
    <phoneticPr fontId="3"/>
  </si>
  <si>
    <r>
      <t>・積極的に○○に取り組む企業の</t>
    </r>
    <r>
      <rPr>
        <sz val="10"/>
        <color rgb="FFFF0000"/>
        <rFont val="Yu Gothic"/>
        <family val="3"/>
        <charset val="128"/>
      </rPr>
      <t>認定/</t>
    </r>
    <r>
      <rPr>
        <sz val="10"/>
        <color rgb="FFFF0000"/>
        <rFont val="Yu Gothic"/>
        <family val="3"/>
        <charset val="128"/>
        <scheme val="minor"/>
      </rPr>
      <t>表彰制度の創設</t>
    </r>
    <rPh sb="15" eb="17">
      <t>ニンテイ</t>
    </rPh>
    <phoneticPr fontId="3"/>
  </si>
  <si>
    <r>
      <t>ワンウェイプラスチック製品を利用している（</t>
    </r>
    <r>
      <rPr>
        <sz val="9"/>
        <rFont val="Yu Gothic"/>
        <family val="3"/>
        <charset val="128"/>
      </rPr>
      <t>自社の販売する商品に</t>
    </r>
    <r>
      <rPr>
        <sz val="9"/>
        <rFont val="Yu Gothic"/>
        <family val="3"/>
        <charset val="128"/>
        <scheme val="minor"/>
      </rPr>
      <t>利用している）。</t>
    </r>
    <rPh sb="21" eb="23">
      <t>ジシャ</t>
    </rPh>
    <rPh sb="24" eb="26">
      <t>ハンバイ</t>
    </rPh>
    <rPh sb="28" eb="30">
      <t>ショウヒン</t>
    </rPh>
    <phoneticPr fontId="3"/>
  </si>
  <si>
    <r>
      <t>ワンウェイプラスチック製品を利用している（</t>
    </r>
    <r>
      <rPr>
        <sz val="9"/>
        <rFont val="Yu Gothic"/>
        <family val="3"/>
        <charset val="128"/>
      </rPr>
      <t>B to B取引で、利用している</t>
    </r>
    <r>
      <rPr>
        <sz val="9"/>
        <rFont val="Yu Gothic"/>
        <family val="3"/>
        <charset val="128"/>
        <scheme val="minor"/>
      </rPr>
      <t>）。</t>
    </r>
    <rPh sb="31" eb="33">
      <t>リヨウ</t>
    </rPh>
    <phoneticPr fontId="3"/>
  </si>
  <si>
    <r>
      <t>ワンウェイプラスチック製品を利用している</t>
    </r>
    <r>
      <rPr>
        <sz val="6"/>
        <rFont val="Yu Gothic"/>
        <family val="3"/>
        <charset val="128"/>
        <scheme val="minor"/>
      </rPr>
      <t>（B to C取引で、提供する商品やサービスに付随して利用</t>
    </r>
    <r>
      <rPr>
        <sz val="6"/>
        <rFont val="Yu Gothic"/>
        <family val="3"/>
        <charset val="128"/>
      </rPr>
      <t>・消費</t>
    </r>
    <r>
      <rPr>
        <sz val="6"/>
        <rFont val="Yu Gothic"/>
        <family val="3"/>
        <charset val="128"/>
        <scheme val="minor"/>
      </rPr>
      <t>している（最終的に家庭で排出されるもの））</t>
    </r>
    <r>
      <rPr>
        <sz val="9"/>
        <rFont val="Yu Gothic"/>
        <family val="3"/>
        <charset val="128"/>
        <scheme val="minor"/>
      </rPr>
      <t>。</t>
    </r>
    <rPh sb="50" eb="52">
      <t>ショウヒ</t>
    </rPh>
    <phoneticPr fontId="3"/>
  </si>
  <si>
    <r>
      <t>ワンウェイプラスチック製品を利用している</t>
    </r>
    <r>
      <rPr>
        <sz val="6"/>
        <rFont val="Yu Gothic"/>
        <family val="3"/>
        <charset val="128"/>
        <scheme val="minor"/>
      </rPr>
      <t>（B to C取引で、提供する商品やサービスに付随して利用</t>
    </r>
    <r>
      <rPr>
        <sz val="6"/>
        <rFont val="Yu Gothic"/>
        <family val="3"/>
        <charset val="128"/>
      </rPr>
      <t>・消費</t>
    </r>
    <r>
      <rPr>
        <sz val="6"/>
        <rFont val="Yu Gothic"/>
        <family val="3"/>
        <charset val="128"/>
        <scheme val="minor"/>
      </rPr>
      <t>している（最終的に事業所で排出されるもの））</t>
    </r>
    <r>
      <rPr>
        <sz val="9"/>
        <rFont val="Yu Gothic"/>
        <family val="3"/>
        <charset val="128"/>
        <scheme val="minor"/>
      </rPr>
      <t>。</t>
    </r>
    <rPh sb="50" eb="52">
      <t>ショウヒ</t>
    </rPh>
    <rPh sb="61" eb="64">
      <t>ジギョウショ</t>
    </rPh>
    <phoneticPr fontId="3"/>
  </si>
  <si>
    <r>
      <t>ワンウェイプラスチック製品を利用している（自社内の事業活動で、利用</t>
    </r>
    <r>
      <rPr>
        <sz val="9"/>
        <rFont val="Yu Gothic"/>
        <family val="3"/>
        <charset val="128"/>
      </rPr>
      <t>・消費</t>
    </r>
    <r>
      <rPr>
        <sz val="9"/>
        <rFont val="Yu Gothic"/>
        <family val="3"/>
        <charset val="128"/>
        <scheme val="minor"/>
      </rPr>
      <t>している）。</t>
    </r>
    <rPh sb="11" eb="13">
      <t>セイヒン</t>
    </rPh>
    <rPh sb="14" eb="16">
      <t>リヨウ</t>
    </rPh>
    <rPh sb="25" eb="27">
      <t>ジギョウ</t>
    </rPh>
    <rPh sb="27" eb="29">
      <t>カツドウ</t>
    </rPh>
    <rPh sb="34" eb="36">
      <t>ショウヒ</t>
    </rPh>
    <phoneticPr fontId="3"/>
  </si>
  <si>
    <t>ワンウェイプラスチック製品の種類</t>
    <phoneticPr fontId="3"/>
  </si>
  <si>
    <t>2）回答欄</t>
    <phoneticPr fontId="3"/>
  </si>
  <si>
    <t>3）回答欄</t>
    <phoneticPr fontId="3"/>
  </si>
  <si>
    <t>4）回答欄</t>
    <phoneticPr fontId="3"/>
  </si>
  <si>
    <t>関り方</t>
    <rPh sb="0" eb="1">
      <t>カカワ</t>
    </rPh>
    <rPh sb="2" eb="3">
      <t>カタ</t>
    </rPh>
    <phoneticPr fontId="14"/>
  </si>
  <si>
    <t>購入量・製造量</t>
  </si>
  <si>
    <t>算出方法や計算に使用した
製品当たりの原単位</t>
    <phoneticPr fontId="3"/>
  </si>
  <si>
    <t>食品容器</t>
  </si>
  <si>
    <t>精肉・刺身用容器、フードパック、白色トレー、弁当用容器、たまごパック等</t>
  </si>
  <si>
    <t>食品包材</t>
  </si>
  <si>
    <t>おにぎりやサンドウィッチの包装フィルム、調味料チューブ、レトルトパウチ等</t>
  </si>
  <si>
    <t>飲料カップ</t>
  </si>
  <si>
    <t>カップ、リッド（フタ）等
※食品容器包装にカップは含まない</t>
  </si>
  <si>
    <t>PETボトル</t>
  </si>
  <si>
    <t>PETボトル、その他調味料やお酒用PETボトル等</t>
  </si>
  <si>
    <t>ごみ袋</t>
  </si>
  <si>
    <t>家庭用・業務用ゴミ袋、廃棄物を入れるその他ごみ袋</t>
  </si>
  <si>
    <t>日用品容器包装</t>
  </si>
  <si>
    <t>シャンプー・洗剤ボトルや詰め替え用パウチ等を含む容器包装、衛生・パーソナルケア用品の容器等</t>
  </si>
  <si>
    <t>梱包材・緩衝材</t>
  </si>
  <si>
    <t>商品を梱包する箱やフィルム及びそれに付随するフィルム、発泡スチロール、気泡緩衝材（プチプチ等）バラ緩衝材等</t>
  </si>
  <si>
    <t>ポリ袋</t>
  </si>
  <si>
    <t>規格袋（サッカー台のロール袋）など持ち手のない袋</t>
  </si>
  <si>
    <t>カトラリー</t>
  </si>
  <si>
    <t>フォーク・スプーン・ナイフ</t>
  </si>
  <si>
    <t>その他1（自由記載）</t>
    <rPh sb="2" eb="3">
      <t>タ</t>
    </rPh>
    <phoneticPr fontId="1"/>
  </si>
  <si>
    <t>その他2（自由記載）</t>
    <rPh sb="2" eb="3">
      <t>タ</t>
    </rPh>
    <phoneticPr fontId="1"/>
  </si>
  <si>
    <t>その他3（自由記載）</t>
    <rPh sb="2" eb="3">
      <t>タ</t>
    </rPh>
    <phoneticPr fontId="1"/>
  </si>
  <si>
    <t>⑦</t>
  </si>
  <si>
    <t>⑧</t>
  </si>
  <si>
    <t>ワンウェイプラスチック製品を利用・卸・製造していない。</t>
  </si>
  <si>
    <t>アンケートは以上です。ご回答ありがとうございました。</t>
    <phoneticPr fontId="3"/>
  </si>
  <si>
    <r>
      <t>お手数ですが、</t>
    </r>
    <r>
      <rPr>
        <b/>
        <u/>
        <sz val="10"/>
        <color theme="1"/>
        <rFont val="Yu Gothic"/>
        <family val="3"/>
        <charset val="128"/>
        <scheme val="minor"/>
      </rPr>
      <t>令和２年８月７日（金）</t>
    </r>
    <r>
      <rPr>
        <b/>
        <sz val="10"/>
        <color theme="1"/>
        <rFont val="Yu Gothic"/>
        <family val="3"/>
        <charset val="128"/>
        <scheme val="minor"/>
      </rPr>
      <t>までに</t>
    </r>
    <rPh sb="1" eb="3">
      <t>テスウ</t>
    </rPh>
    <rPh sb="7" eb="9">
      <t>レイワ</t>
    </rPh>
    <rPh sb="16" eb="17">
      <t>キン</t>
    </rPh>
    <phoneticPr fontId="1"/>
  </si>
  <si>
    <t>次のいずれかの方法でご提出いただくようお願いいたします。</t>
    <rPh sb="0" eb="1">
      <t>ツギ</t>
    </rPh>
    <rPh sb="7" eb="9">
      <t>ホウホウ</t>
    </rPh>
    <rPh sb="11" eb="13">
      <t>テイシュツ</t>
    </rPh>
    <phoneticPr fontId="3"/>
  </si>
  <si>
    <t>調査票A</t>
  </si>
  <si>
    <r>
      <t xml:space="preserve">本アンケートでは原則として </t>
    </r>
    <r>
      <rPr>
        <b/>
        <u/>
        <sz val="10"/>
        <rFont val="Yu Gothic"/>
        <family val="3"/>
        <charset val="128"/>
        <scheme val="minor"/>
      </rPr>
      <t>平成30年度の年間実績データ</t>
    </r>
    <r>
      <rPr>
        <sz val="10"/>
        <rFont val="Yu Gothic"/>
        <family val="3"/>
        <charset val="128"/>
        <scheme val="minor"/>
      </rPr>
      <t xml:space="preserve"> をご回答ください。</t>
    </r>
    <rPh sb="0" eb="1">
      <t>ホン</t>
    </rPh>
    <rPh sb="8" eb="10">
      <t>ゲンソク</t>
    </rPh>
    <rPh sb="14" eb="16">
      <t>ヘイセイ</t>
    </rPh>
    <phoneticPr fontId="3"/>
  </si>
  <si>
    <t>a（アール）</t>
  </si>
  <si>
    <t>頭・羽</t>
    <rPh sb="0" eb="1">
      <t>アタマ</t>
    </rPh>
    <rPh sb="2" eb="3">
      <t>ハネ</t>
    </rPh>
    <phoneticPr fontId="1"/>
  </si>
  <si>
    <t>人</t>
    <rPh sb="0" eb="1">
      <t>ニン</t>
    </rPh>
    <phoneticPr fontId="1"/>
  </si>
  <si>
    <t>従業員数</t>
  </si>
  <si>
    <t>他の会社や下請先などの別経営の事業所へ出向又は派遣している人も含む。一方、他の会社などの別経営の事業所から出向又は派遣されているなど、賃金・給与（現物給与を含む。）を支給していない人は従業者に含めない。</t>
  </si>
  <si>
    <t>不要物</t>
  </si>
  <si>
    <t>本調査においては廃棄物処理法で解釈される「廃棄物」*1だけでなく、事業者が主目的として製造、販売、提供するもの以外で発生するもの全般を指し、自ら利用又は有償で売却できるものも含める。また、本調査では他者から委託を受けて処理する廃棄物などは調査の対象に含めない。
*1「廃棄物」とは、ごみ、粗大ごみ、燃え殻、汚泥、ふん尿、廃油、廃酸、廃アルカリ、動物の死体その他の汚物又は不要物であって、固形状又は液状のもの（廃棄物処理法第2条）
（例）
製造業における端材など
サービス業等におけるサービス提供時に顧客等へ無料提供し、廃棄されるペットボトルやカップなど
事務所で廃棄する事務用品やそれらを調達した際に梱包されている包装材など
（廃棄物処理業における他者から委託を受けて処理した廃棄物は本調査の回答に含めない）</t>
    <phoneticPr fontId="3"/>
  </si>
  <si>
    <t>有価物</t>
  </si>
  <si>
    <t>廃棄物処理法の廃棄物に該当せず、本調査では有償で売却できるものを指す。</t>
  </si>
  <si>
    <t>自社再利用</t>
  </si>
  <si>
    <t>事業活動に伴って発生した副産物を自社の事業活動にて再利用する行為。
（例）
製造工程で発生した端材をもう一度の製造工程の材料として再投入する　など
ただし、本調査では自社の焼却施設での焼却処理のように廃棄物としての自社処理は熱利用をしている場合でも自社再利用には含まない（この場合は産業廃棄物の廃プラスチック類または混合廃棄物の数量に含める）</t>
    <phoneticPr fontId="3"/>
  </si>
  <si>
    <t>容器包装</t>
  </si>
  <si>
    <t>物品の輸送、保管、取引、使用などに当たって、その価値及び状態を維持するために物品を収納する適切な材料、容器などのこと。本調査ではプラスチック製の容器包装を対象とする。
（例）
フィルム、袋、PPバンド等輸送時に使用するもの、食品容器包装（弁当容器、PETボトル、レトルトの袋等）、商品パッケージ　等
ただし、本調査では輸送時に使用するパレットやコンテナは容器包装に含まない</t>
    <phoneticPr fontId="3"/>
  </si>
  <si>
    <t>混合廃棄物</t>
  </si>
  <si>
    <t>産業廃棄物の品目を複数種類まとめて排出する廃棄物のこと。
これには技術的に分別が不可能な一体不可分の混合廃棄物と技術的には分別できるが様々な理由から分別されないことでまとめて排出される混合廃棄物の2パターンが想定される。
（例）
一体不可分な混合廃棄物：オフィスチェア（金属くず、廃プラの混合廃棄物）など
分別されていない混合廃棄物：事務所のごみ（事務用品などの廃プラと書類などの紙くず等の混合廃棄物）など</t>
    <phoneticPr fontId="3"/>
  </si>
  <si>
    <t>一体不可分</t>
  </si>
  <si>
    <t>複数素材から構成される製品などで、一般的に分解・分別しての排出が困難なもののこと。
一体不可分の例：オフィスチェアなどのオフィス家具、その他設備機器　等
一体不可分に該当しない例：事務所から出る廃棄物で書類等紙くず、事務用品などが品目で分別されずに排出される廃棄物（排出時点で品目別に分別することで品目別に排出できるが、人手や手間の問題から分別していない例）</t>
  </si>
  <si>
    <t>マテリアルリサイクル</t>
  </si>
  <si>
    <t>破砕などの処理を行った後にプラスチックやプラスチック製品の原材料として再生利用する行為。
（例）ペレット化など
注：焼却後の路盤材による再生利用は、焼却していること、プラスチックは焼却後に残渣が残ることは考えにくいことから本調査では熱利用または単純焼却に該当するものとする</t>
    <phoneticPr fontId="3"/>
  </si>
  <si>
    <t>ケミカルリサイクル</t>
  </si>
  <si>
    <t>化学的に分解することで石油原料等を得て製品原料（元の製品であるかは問わない）として再利用する行為。
（例）ガス化・油化、高炉・コークス炉燃料化など</t>
    <phoneticPr fontId="3"/>
  </si>
  <si>
    <t>RPF化・セメント原燃料</t>
  </si>
  <si>
    <t>RPF（固形化燃料）の素材、セメント原燃料として処理するもの。</t>
  </si>
  <si>
    <t>燃料あるいは助燃材として利用することにより、その燃焼処理により得られる熱量を発電や原料等の製造工程などに有効利用する行為。（サーマルリカバリーともいう）
（例）発電焼却、熱利用焼却　など</t>
    <phoneticPr fontId="3"/>
  </si>
  <si>
    <t>単純焼却</t>
  </si>
  <si>
    <t>熱利用とは異なり、エネルギー利用をせず、最終処分の前工程として容積を縮減するための焼却処理。</t>
  </si>
  <si>
    <t>ワンウェイ</t>
  </si>
  <si>
    <t>ワンウェイとは、通常一度使用した後にその役目を終えることをいう。</t>
  </si>
  <si>
    <t>ワンウェイプラスチック製品</t>
  </si>
  <si>
    <t>本調査では、ワンウェイプラスチック製品とは、通常一度使用した後にその役目を終えるもので、かつ最終使用者の手に渡って使用された際に数日以内（短期間）に不要になるものをいう。
ワンウェイプラスチック製品の例は以下の通り。
（例）
PETボトル、ストロー、カトラリー（ナイフ・フォーク・スプーン）、マドラー、カップ（製品として販売されるもの）、サッカー台のロール袋、ラップ、ごみ袋、梱包材、緩衝材（空気を入れて袋状になっているタイプのもの）、にぎり寿司の中仕切り（緑色のプラスチックフィルム）、傘袋、旅館・ホテルで提供されるアメニティ（くし、ブラシ、シャワーキャップ、歯ブラシ、ひげそり）、事業所から排出される梱包材、食品容器、たまごパック、商品パッケージなど</t>
    <phoneticPr fontId="3"/>
  </si>
  <si>
    <t>ワンウェイプラスチック製品との関わり方</t>
  </si>
  <si>
    <r>
      <t xml:space="preserve">本調査でワンウェイプラスチック製品との関わり方とは、ワンウェイプラスチック製品を利用・卸・製造（輸入を含む）していることを指す。ワンウェイプラスチック製品の利用とは、販売する商品を、ワンウェイプラスチック製品に入れる、又は包む行為。輸入やこれらの行為を委託する者、販売する商品に付属して提供することや、サービスで提供するものも含む。具体的な例は以下の通り。
</t>
    </r>
    <r>
      <rPr>
        <b/>
        <u/>
        <sz val="9"/>
        <color theme="1"/>
        <rFont val="Yu Gothic"/>
        <family val="3"/>
        <charset val="128"/>
        <scheme val="minor"/>
      </rPr>
      <t>＜ワンウェイプラスチック製品の利用＞</t>
    </r>
    <r>
      <rPr>
        <sz val="9"/>
        <color theme="1"/>
        <rFont val="Yu Gothic"/>
        <family val="3"/>
        <charset val="128"/>
        <scheme val="minor"/>
      </rPr>
      <t xml:space="preserve">
</t>
    </r>
    <r>
      <rPr>
        <b/>
        <sz val="9"/>
        <color theme="1"/>
        <rFont val="Yu Gothic"/>
        <family val="3"/>
        <charset val="128"/>
        <scheme val="minor"/>
      </rPr>
      <t>①ワンウェイプラスチック製品を利用している（自社の販売する商品に利用している）。</t>
    </r>
    <r>
      <rPr>
        <sz val="9"/>
        <color theme="1"/>
        <rFont val="Yu Gothic"/>
        <family val="3"/>
        <charset val="128"/>
        <scheme val="minor"/>
      </rPr>
      <t xml:space="preserve">
（例）食品メーカーがカップ麺を発泡スチロール容器に入れている場合
（例）飲料メーカーが牛乳パックにストローを付ける場合
</t>
    </r>
    <r>
      <rPr>
        <b/>
        <sz val="9"/>
        <color theme="1"/>
        <rFont val="Yu Gothic"/>
        <family val="3"/>
        <charset val="128"/>
        <scheme val="minor"/>
      </rPr>
      <t>②ワンウェイプラスチック製品を利用している（B to B取引で、利用している）。</t>
    </r>
    <r>
      <rPr>
        <sz val="9"/>
        <color theme="1"/>
        <rFont val="Yu Gothic"/>
        <family val="3"/>
        <charset val="128"/>
        <scheme val="minor"/>
      </rPr>
      <t xml:space="preserve">
（例）化学メーカーが自社で生産したペレットをプラスチック製の袋に入れて製品メーカーに納品している場合
（例）製造メーカーが商品を発砲スチロールで梱包して納品し、梱包材は納入先で廃棄される場合
（例）製造メーカーが商品をPPバンドで梱包し納品している場合
</t>
    </r>
    <r>
      <rPr>
        <b/>
        <sz val="9"/>
        <color theme="1"/>
        <rFont val="Yu Gothic"/>
        <family val="3"/>
        <charset val="128"/>
        <scheme val="minor"/>
      </rPr>
      <t>③ワンウェイプラスチック製品を利用している（B to C取引で、提供する商品やサービスに付随して利用・消費している（最終的に家庭で排出されるもの））。</t>
    </r>
    <r>
      <rPr>
        <sz val="9"/>
        <color theme="1"/>
        <rFont val="Yu Gothic"/>
        <family val="3"/>
        <charset val="128"/>
        <scheme val="minor"/>
      </rPr>
      <t xml:space="preserve">
（例）スーパーが商品販売時、食品容器を提供している場合
（例）コンビニがお弁当を販売する際にカトラリーを提供している場合
</t>
    </r>
    <r>
      <rPr>
        <b/>
        <sz val="9"/>
        <color theme="1"/>
        <rFont val="Yu Gothic"/>
        <family val="3"/>
        <charset val="128"/>
        <scheme val="minor"/>
      </rPr>
      <t>④ワンウェイプラスチック製品を利用している（B to C取引で、提供する商品やサービスに付随して利用・消費している（最終的に事業所で排出されるもの））。</t>
    </r>
    <r>
      <rPr>
        <sz val="9"/>
        <color theme="1"/>
        <rFont val="Yu Gothic"/>
        <family val="3"/>
        <charset val="128"/>
        <scheme val="minor"/>
      </rPr>
      <t xml:space="preserve">
（例）飲食店がＰＥＴボトル飲料を購入して、中身の飲み物は別のグラスやサーバーなどで消費者に提供し、ＰＥＴボトルを廃棄している場合
（例）不動産屋がお客様に飲料をカップに入れ、無料で提供している場合
（例）ホテル等宿泊施設で宿泊客に対して、プラスチック製のアメニティを提供している場合
（例）飛行機の機内でお客様に食事や飲料を提供する際にプラスチック製容器やカトラリーを提供している場合
（例）病院で診察時等に使用するプラスチック製の手袋を購入・使用・廃棄している場合
</t>
    </r>
    <r>
      <rPr>
        <b/>
        <sz val="9"/>
        <color theme="1"/>
        <rFont val="Yu Gothic"/>
        <family val="3"/>
        <charset val="128"/>
        <scheme val="minor"/>
      </rPr>
      <t>⑤ワンウェイプラスチック製品を利用している（自社内の事業活動で、利用・消費している）。</t>
    </r>
    <r>
      <rPr>
        <sz val="9"/>
        <color theme="1"/>
        <rFont val="Yu Gothic"/>
        <family val="3"/>
        <charset val="128"/>
        <scheme val="minor"/>
      </rPr>
      <t xml:space="preserve">
（例）社員食堂等で企業が社員にPETボトル飲料を提供している場合や調理段階でPETボトルに入っている調味料を使用している場合
（例）銀行が自社のオフィスのごみ箱用にごみ袋を購入・使用している場合
</t>
    </r>
    <r>
      <rPr>
        <b/>
        <sz val="9"/>
        <color theme="1"/>
        <rFont val="Yu Gothic"/>
        <family val="3"/>
        <charset val="128"/>
        <scheme val="minor"/>
      </rPr>
      <t>⑥ワンウェイプラスチック製品を卸している。</t>
    </r>
    <r>
      <rPr>
        <sz val="9"/>
        <color theme="1"/>
        <rFont val="Yu Gothic"/>
        <family val="3"/>
        <charset val="128"/>
        <scheme val="minor"/>
      </rPr>
      <t xml:space="preserve">
（例）商社が食品容器を輸入し卸している場合
（例）商社がカトラリーを卸している場合
</t>
    </r>
    <r>
      <rPr>
        <b/>
        <sz val="9"/>
        <color theme="1"/>
        <rFont val="Yu Gothic"/>
        <family val="3"/>
        <charset val="128"/>
        <scheme val="minor"/>
      </rPr>
      <t>⑦ワンウェイプラスチック製品を製造している。</t>
    </r>
    <r>
      <rPr>
        <sz val="9"/>
        <color theme="1"/>
        <rFont val="Yu Gothic"/>
        <family val="3"/>
        <charset val="128"/>
        <scheme val="minor"/>
      </rPr>
      <t xml:space="preserve">
（例）食品容器製造メーカーが食品容器を製造している場合
（例）製造メーカーがストローを製造している場合</t>
    </r>
    <phoneticPr fontId="3"/>
  </si>
  <si>
    <r>
      <t xml:space="preserve">回答データを添付して次のメールアドレスへご送信ください
</t>
    </r>
    <r>
      <rPr>
        <u/>
        <sz val="10"/>
        <rFont val="Yu Gothic"/>
        <family val="3"/>
        <charset val="128"/>
        <scheme val="minor"/>
      </rPr>
      <t>plastic@researchworks.co.jp</t>
    </r>
    <phoneticPr fontId="3"/>
  </si>
  <si>
    <t>所在地：〒104-0041 東京都中央区新富1-14-3 STUDIO 南八丁堀1F</t>
  </si>
  <si>
    <t>担当：柴原、半田</t>
    <rPh sb="3" eb="5">
      <t>シバハラ</t>
    </rPh>
    <rPh sb="6" eb="8">
      <t>ハンダ</t>
    </rPh>
    <phoneticPr fontId="3"/>
  </si>
  <si>
    <t>メールアドレス：plastic@researchworks.co.jp</t>
    <phoneticPr fontId="3"/>
  </si>
  <si>
    <t>電話番号：03-5542-0579</t>
  </si>
  <si>
    <t>受付時間：10:00～12:00、13:00～17:00（土曜日、日曜日及び国民の祝日を除く）</t>
    <rPh sb="0" eb="2">
      <t>ウケツケ</t>
    </rPh>
    <rPh sb="2" eb="4">
      <t>ジカン</t>
    </rPh>
    <phoneticPr fontId="3"/>
  </si>
  <si>
    <t>＜回答先・問い合わせ窓口＞</t>
  </si>
  <si>
    <t>（アンケート調査実施事業者）株式会社リサーチワークス</t>
  </si>
  <si>
    <t>（受託事業者）デロイト トーマツ グループ</t>
  </si>
  <si>
    <t>所在地：〒100-0005 東京都千代田区丸の内3-2-3</t>
    <phoneticPr fontId="3"/>
  </si>
  <si>
    <r>
      <t>担当：</t>
    </r>
    <r>
      <rPr>
        <sz val="10"/>
        <rFont val="Yu Gothic"/>
        <family val="3"/>
        <charset val="128"/>
      </rPr>
      <t>仲田、白石</t>
    </r>
    <rPh sb="3" eb="5">
      <t>ナカタ</t>
    </rPh>
    <rPh sb="6" eb="8">
      <t>シライシ</t>
    </rPh>
    <phoneticPr fontId="3"/>
  </si>
  <si>
    <t xml:space="preserve">メールアドレス：plastic.re@tohmatsu.co.jp </t>
    <phoneticPr fontId="3"/>
  </si>
  <si>
    <t>調査票C</t>
    <phoneticPr fontId="3"/>
  </si>
  <si>
    <t>＜提出方法＞</t>
    <rPh sb="1" eb="3">
      <t>テイシュツ</t>
    </rPh>
    <rPh sb="3" eb="5">
      <t>ホウホウ</t>
    </rPh>
    <phoneticPr fontId="3"/>
  </si>
  <si>
    <t>回答データを添付して次のメールアドレスへご送信ください</t>
    <rPh sb="10" eb="11">
      <t>ツギ</t>
    </rPh>
    <rPh sb="21" eb="23">
      <t>ソウシン</t>
    </rPh>
    <phoneticPr fontId="3"/>
  </si>
  <si>
    <r>
      <rPr>
        <b/>
        <u/>
        <sz val="10"/>
        <rFont val="Yu Gothic"/>
        <family val="3"/>
        <charset val="128"/>
        <scheme val="minor"/>
      </rPr>
      <t>令和２年８月７日（金）まで</t>
    </r>
    <r>
      <rPr>
        <sz val="10"/>
        <rFont val="Yu Gothic"/>
        <family val="3"/>
        <charset val="128"/>
        <scheme val="minor"/>
      </rPr>
      <t>　にご回答いただきますようお願いします。</t>
    </r>
    <phoneticPr fontId="3"/>
  </si>
  <si>
    <t>【Excel調査票】回答の手引き</t>
    <rPh sb="6" eb="8">
      <t>チョウサ</t>
    </rPh>
    <rPh sb="8" eb="9">
      <t>ヒョウ</t>
    </rPh>
    <rPh sb="10" eb="12">
      <t>カイトウ</t>
    </rPh>
    <rPh sb="13" eb="15">
      <t>テビ</t>
    </rPh>
    <phoneticPr fontId="3"/>
  </si>
  <si>
    <t>あ</t>
    <phoneticPr fontId="3"/>
  </si>
  <si>
    <t>調査票B</t>
    <phoneticPr fontId="3"/>
  </si>
  <si>
    <r>
      <t>利用・</t>
    </r>
    <r>
      <rPr>
        <b/>
        <sz val="10"/>
        <rFont val="Yu Gothic"/>
        <family val="3"/>
        <charset val="128"/>
      </rPr>
      <t>卸・製造</t>
    </r>
    <r>
      <rPr>
        <b/>
        <sz val="10"/>
        <rFont val="Yu Gothic"/>
        <family val="3"/>
        <charset val="128"/>
        <scheme val="minor"/>
      </rPr>
      <t>（輸入を含む）しているなど関わりがありますか</t>
    </r>
    <phoneticPr fontId="3"/>
  </si>
  <si>
    <r>
      <t>参考：利用・卸・製造</t>
    </r>
    <r>
      <rPr>
        <b/>
        <sz val="10"/>
        <rFont val="Yu Gothic"/>
        <family val="3"/>
        <charset val="128"/>
      </rPr>
      <t>（具体例については、「用語集B」をご確認ください）</t>
    </r>
    <rPh sb="11" eb="13">
      <t>グタイ</t>
    </rPh>
    <rPh sb="13" eb="14">
      <t>レイ</t>
    </rPh>
    <rPh sb="21" eb="23">
      <t>ヨウゴ</t>
    </rPh>
    <rPh sb="23" eb="24">
      <t>シュウ</t>
    </rPh>
    <rPh sb="28" eb="30">
      <t>カクニン</t>
    </rPh>
    <phoneticPr fontId="3"/>
  </si>
  <si>
    <t>◆ ワンウェイプラスチック製品を利用している</t>
    <phoneticPr fontId="3"/>
  </si>
  <si>
    <r>
      <t xml:space="preserve">└ </t>
    </r>
    <r>
      <rPr>
        <sz val="10"/>
        <rFont val="Yu Gothic"/>
        <family val="3"/>
        <charset val="128"/>
      </rPr>
      <t>①</t>
    </r>
    <r>
      <rPr>
        <sz val="10"/>
        <rFont val="Yu Gothic"/>
        <family val="3"/>
        <charset val="128"/>
        <scheme val="minor"/>
      </rPr>
      <t>自社の販売する商品に利用している</t>
    </r>
    <phoneticPr fontId="3"/>
  </si>
  <si>
    <r>
      <t xml:space="preserve">└ </t>
    </r>
    <r>
      <rPr>
        <sz val="10"/>
        <rFont val="Yu Gothic"/>
        <family val="3"/>
        <charset val="128"/>
      </rPr>
      <t>②</t>
    </r>
    <r>
      <rPr>
        <sz val="10"/>
        <rFont val="Yu Gothic"/>
        <family val="3"/>
        <charset val="128"/>
        <scheme val="minor"/>
      </rPr>
      <t>B to B取引で、利用している</t>
    </r>
    <phoneticPr fontId="3"/>
  </si>
  <si>
    <r>
      <t xml:space="preserve">└ </t>
    </r>
    <r>
      <rPr>
        <sz val="10"/>
        <rFont val="Yu Gothic"/>
        <family val="3"/>
        <charset val="128"/>
      </rPr>
      <t>③</t>
    </r>
    <r>
      <rPr>
        <sz val="10"/>
        <rFont val="Yu Gothic"/>
        <family val="3"/>
        <charset val="128"/>
        <scheme val="minor"/>
      </rPr>
      <t>B to C取引で、提供する商品やサービスに付随して利用・消費している</t>
    </r>
    <r>
      <rPr>
        <sz val="9"/>
        <rFont val="Yu Gothic"/>
        <family val="3"/>
        <charset val="128"/>
        <scheme val="minor"/>
      </rPr>
      <t>（最終的に家庭で排出されるもの）</t>
    </r>
    <phoneticPr fontId="3"/>
  </si>
  <si>
    <r>
      <t>└ ④B to C取引で、提供する商品やサービスに付随して利用・消費している</t>
    </r>
    <r>
      <rPr>
        <sz val="9"/>
        <rFont val="Yu Gothic"/>
        <family val="3"/>
        <charset val="128"/>
        <scheme val="minor"/>
      </rPr>
      <t>（最終的に事業所で排出されるもの）</t>
    </r>
    <rPh sb="43" eb="46">
      <t>ジギョウショ</t>
    </rPh>
    <phoneticPr fontId="3"/>
  </si>
  <si>
    <r>
      <t xml:space="preserve">└ </t>
    </r>
    <r>
      <rPr>
        <sz val="10"/>
        <rFont val="Yu Gothic"/>
        <family val="3"/>
        <charset val="128"/>
      </rPr>
      <t>⑤</t>
    </r>
    <r>
      <rPr>
        <sz val="10"/>
        <rFont val="Yu Gothic"/>
        <family val="3"/>
        <charset val="128"/>
        <scheme val="minor"/>
      </rPr>
      <t>自社内の事業活動で、利用・消費している</t>
    </r>
    <rPh sb="7" eb="9">
      <t>ジギョウ</t>
    </rPh>
    <rPh sb="9" eb="11">
      <t>カツドウ</t>
    </rPh>
    <phoneticPr fontId="3"/>
  </si>
  <si>
    <r>
      <t xml:space="preserve">◆ </t>
    </r>
    <r>
      <rPr>
        <sz val="10"/>
        <rFont val="Yu Gothic"/>
        <family val="3"/>
        <charset val="128"/>
      </rPr>
      <t>⑥</t>
    </r>
    <r>
      <rPr>
        <sz val="10"/>
        <rFont val="Yu Gothic"/>
        <family val="3"/>
        <charset val="128"/>
        <scheme val="minor"/>
      </rPr>
      <t>ワンウェイプラスチック製品を卸している</t>
    </r>
    <phoneticPr fontId="3"/>
  </si>
  <si>
    <r>
      <t xml:space="preserve">◆ </t>
    </r>
    <r>
      <rPr>
        <sz val="10"/>
        <rFont val="Yu Gothic"/>
        <family val="3"/>
        <charset val="128"/>
      </rPr>
      <t>⑦</t>
    </r>
    <r>
      <rPr>
        <sz val="10"/>
        <rFont val="Yu Gothic"/>
        <family val="3"/>
        <charset val="128"/>
        <scheme val="minor"/>
      </rPr>
      <t>ワンウェイプラスチック製品を製造している</t>
    </r>
    <phoneticPr fontId="3"/>
  </si>
  <si>
    <r>
      <t>いいえ</t>
    </r>
    <r>
      <rPr>
        <sz val="10"/>
        <color rgb="FFFF0000"/>
        <rFont val="Yu Gothic"/>
        <family val="3"/>
        <charset val="128"/>
        <scheme val="minor"/>
      </rPr>
      <t>　⇒調査票Cへおすすみください</t>
    </r>
    <rPh sb="5" eb="7">
      <t>チョウサ</t>
    </rPh>
    <rPh sb="7" eb="8">
      <t>ヒョウ</t>
    </rPh>
    <phoneticPr fontId="3"/>
  </si>
  <si>
    <r>
      <t>2）～4）へのご回答は、</t>
    </r>
    <r>
      <rPr>
        <b/>
        <u/>
        <sz val="10"/>
        <color rgb="FFFF0000"/>
        <rFont val="Yu Gothic"/>
        <family val="3"/>
        <charset val="128"/>
        <scheme val="minor"/>
      </rPr>
      <t>右側の回答欄</t>
    </r>
    <r>
      <rPr>
        <b/>
        <u/>
        <sz val="10"/>
        <rFont val="Yu Gothic"/>
        <family val="3"/>
        <charset val="128"/>
        <scheme val="minor"/>
      </rPr>
      <t>にご記入ください。</t>
    </r>
    <rPh sb="8" eb="10">
      <t>カイトウ</t>
    </rPh>
    <rPh sb="12" eb="13">
      <t>ミギ</t>
    </rPh>
    <rPh sb="13" eb="14">
      <t>ガワ</t>
    </rPh>
    <rPh sb="15" eb="17">
      <t>カイトウ</t>
    </rPh>
    <rPh sb="17" eb="18">
      <t>ラン</t>
    </rPh>
    <rPh sb="20" eb="22">
      <t>キニュウ</t>
    </rPh>
    <phoneticPr fontId="3"/>
  </si>
  <si>
    <t>「調査票A」アンケートは以上です。ご回答ありがとうございました。</t>
    <rPh sb="1" eb="3">
      <t>チョウサ</t>
    </rPh>
    <rPh sb="3" eb="4">
      <t>ヒョウ</t>
    </rPh>
    <phoneticPr fontId="3"/>
  </si>
  <si>
    <t>お手数ですが、「調査票B」におすすみくださいますよう、お願いいたします。</t>
    <rPh sb="1" eb="3">
      <t>テスウ</t>
    </rPh>
    <rPh sb="8" eb="10">
      <t>チョウサ</t>
    </rPh>
    <rPh sb="10" eb="11">
      <t>ヒョウ</t>
    </rPh>
    <rPh sb="28" eb="29">
      <t>ネガ</t>
    </rPh>
    <phoneticPr fontId="3"/>
  </si>
  <si>
    <t>アンケート票で回答された情報をもとに推計される貴社におけるプラスチックの排出量を</t>
    <phoneticPr fontId="3"/>
  </si>
  <si>
    <t>参考数値として貴社で把握されている範囲のデータと照らし合わせて大きな齟齬が無いかご確認ください。</t>
    <phoneticPr fontId="3"/>
  </si>
  <si>
    <t>に表示しております。</t>
    <phoneticPr fontId="3"/>
  </si>
  <si>
    <t>「調査票B」アンケートは以上です。ご回答ありがとうございました。
お手数ですが、「調査票C」におすすみくださいますよう、お願いいたします。</t>
    <rPh sb="1" eb="3">
      <t>チョウサ</t>
    </rPh>
    <rPh sb="3" eb="4">
      <t>ヒョウ</t>
    </rPh>
    <phoneticPr fontId="3"/>
  </si>
  <si>
    <t>万円</t>
    <rPh sb="0" eb="2">
      <t>マンエン</t>
    </rPh>
    <phoneticPr fontId="3"/>
  </si>
  <si>
    <t>本アンケートは調査票Ａ、Ｂ、C の3 つの調査票で構成されております。</t>
    <rPh sb="0" eb="1">
      <t>ホン</t>
    </rPh>
    <rPh sb="7" eb="10">
      <t>チョウサヒョウ</t>
    </rPh>
    <rPh sb="21" eb="23">
      <t>チョウサ</t>
    </rPh>
    <rPh sb="23" eb="24">
      <t>ヒョウ</t>
    </rPh>
    <rPh sb="25" eb="27">
      <t>コウセイ</t>
    </rPh>
    <phoneticPr fontId="3"/>
  </si>
  <si>
    <t>お送りした資料、用語集をご確認いただき、それぞれご回答くださいますようお願いいたします。</t>
    <rPh sb="1" eb="2">
      <t>オク</t>
    </rPh>
    <rPh sb="5" eb="7">
      <t>シリョウ</t>
    </rPh>
    <rPh sb="8" eb="10">
      <t>ヨウゴ</t>
    </rPh>
    <rPh sb="10" eb="11">
      <t>シュウ</t>
    </rPh>
    <rPh sb="13" eb="15">
      <t>カクニン</t>
    </rPh>
    <rPh sb="25" eb="27">
      <t>カイトウ</t>
    </rPh>
    <rPh sb="36" eb="37">
      <t>ネガ</t>
    </rPh>
    <phoneticPr fontId="3"/>
  </si>
  <si>
    <t>対応する用語集をご確認ください。</t>
    <rPh sb="0" eb="2">
      <t>タイオウ</t>
    </rPh>
    <rPh sb="4" eb="6">
      <t>ヨウゴ</t>
    </rPh>
    <rPh sb="6" eb="7">
      <t>シュウ</t>
    </rPh>
    <rPh sb="9" eb="11">
      <t>カクニン</t>
    </rPh>
    <phoneticPr fontId="3"/>
  </si>
  <si>
    <t>※調査票Cに対応する用語集はありません</t>
    <rPh sb="1" eb="3">
      <t>チョウサ</t>
    </rPh>
    <rPh sb="3" eb="4">
      <t>ヒョウ</t>
    </rPh>
    <rPh sb="6" eb="8">
      <t>タイオウ</t>
    </rPh>
    <rPh sb="10" eb="12">
      <t>ヨウゴ</t>
    </rPh>
    <rPh sb="12" eb="13">
      <t>シュウ</t>
    </rPh>
    <phoneticPr fontId="3"/>
  </si>
  <si>
    <t>業種参照用</t>
    <rPh sb="0" eb="2">
      <t>ギョウシュ</t>
    </rPh>
    <rPh sb="2" eb="5">
      <t>サンショウヨウ</t>
    </rPh>
    <phoneticPr fontId="3"/>
  </si>
  <si>
    <t>食料品製造業</t>
    <phoneticPr fontId="3"/>
  </si>
  <si>
    <t>飲料・たばこ・飼料製造業</t>
    <phoneticPr fontId="3"/>
  </si>
  <si>
    <t>繊維工業</t>
    <phoneticPr fontId="3"/>
  </si>
  <si>
    <t>木材・木製品製造業（家具を除く）</t>
    <phoneticPr fontId="3"/>
  </si>
  <si>
    <t>家具・装備品製造業</t>
    <phoneticPr fontId="3"/>
  </si>
  <si>
    <t>パルプ・紙・紙加工品製造業</t>
    <phoneticPr fontId="3"/>
  </si>
  <si>
    <t>印刷・同関連業</t>
    <phoneticPr fontId="3"/>
  </si>
  <si>
    <t>化学工業</t>
    <phoneticPr fontId="3"/>
  </si>
  <si>
    <t>石油製品・石炭製品製造業</t>
    <phoneticPr fontId="3"/>
  </si>
  <si>
    <t>プラスチック製品製造業（別掲を除く）</t>
    <phoneticPr fontId="3"/>
  </si>
  <si>
    <t>ゴム製品製造業</t>
    <phoneticPr fontId="3"/>
  </si>
  <si>
    <t>なめし革・同製品・毛皮製造業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</si>
  <si>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</si>
  <si>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</si>
  <si>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</si>
  <si>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</si>
  <si>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</si>
  <si>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</si>
  <si>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</si>
  <si>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電子部品・デバイス・電子回路製造業</t>
    <phoneticPr fontId="3"/>
  </si>
  <si>
    <t>電気機械器具製造業</t>
    <phoneticPr fontId="3"/>
  </si>
  <si>
    <t>情報通信機械器具製造業</t>
    <phoneticPr fontId="3"/>
  </si>
  <si>
    <t>輸送用機械器具製造業</t>
    <phoneticPr fontId="3"/>
  </si>
  <si>
    <t>その他の製造業</t>
    <phoneticPr fontId="3"/>
  </si>
  <si>
    <t>宿泊業</t>
    <phoneticPr fontId="3"/>
  </si>
  <si>
    <t>有価物として売却したプラスチックの量</t>
    <phoneticPr fontId="3"/>
  </si>
  <si>
    <t>自社再利用したプラスチックの量</t>
    <phoneticPr fontId="3"/>
  </si>
  <si>
    <t>[【ご参考】貴社のプラ排出推計値]シート</t>
    <rPh sb="3" eb="5">
      <t>サンコウ</t>
    </rPh>
    <phoneticPr fontId="3"/>
  </si>
  <si>
    <t>3-c</t>
  </si>
  <si>
    <t>混合廃棄物として排出されるプラスチックの総量</t>
    <phoneticPr fontId="1"/>
  </si>
  <si>
    <t>混合廃棄物として排出されるプラスチックの総量</t>
    <rPh sb="0" eb="2">
      <t>コンゴウ</t>
    </rPh>
    <rPh sb="2" eb="5">
      <t>ハイキブツ</t>
    </rPh>
    <rPh sb="8" eb="10">
      <t>ハイシュツ</t>
    </rPh>
    <rPh sb="20" eb="22">
      <t>ソウリョウ</t>
    </rPh>
    <phoneticPr fontId="1"/>
  </si>
  <si>
    <t>上記 活動量指標（種類）について、数量をご回答ください</t>
    <phoneticPr fontId="3"/>
  </si>
  <si>
    <r>
      <t>ただし、活動量指標（種類）が 「</t>
    </r>
    <r>
      <rPr>
        <b/>
        <sz val="10"/>
        <color theme="1"/>
        <rFont val="Yu Gothic"/>
        <family val="3"/>
        <charset val="128"/>
        <scheme val="minor"/>
      </rPr>
      <t>従業者数</t>
    </r>
    <r>
      <rPr>
        <sz val="10"/>
        <color theme="1"/>
        <rFont val="Yu Gothic"/>
        <family val="3"/>
        <charset val="128"/>
        <scheme val="minor"/>
      </rPr>
      <t>」の場合はご記入不要ですので、</t>
    </r>
    <r>
      <rPr>
        <b/>
        <sz val="10"/>
        <color theme="1"/>
        <rFont val="Yu Gothic"/>
        <family val="3"/>
        <charset val="128"/>
        <scheme val="minor"/>
      </rPr>
      <t xml:space="preserve">Ⅱ.アンケート項目 </t>
    </r>
    <r>
      <rPr>
        <sz val="10"/>
        <color theme="1"/>
        <rFont val="Yu Gothic"/>
        <family val="3"/>
        <charset val="128"/>
        <scheme val="minor"/>
      </rPr>
      <t>におすすみください</t>
    </r>
    <rPh sb="42" eb="44">
      <t>コウモク</t>
    </rPh>
    <phoneticPr fontId="3"/>
  </si>
  <si>
    <t xml:space="preserve">メールアドレス：plastic.re@tohmatsu.co.jp </t>
    <phoneticPr fontId="3"/>
  </si>
  <si>
    <t>※大分類、中分類の順にご回答ください</t>
    <rPh sb="1" eb="4">
      <t>ダイブンルイ</t>
    </rPh>
    <rPh sb="5" eb="8">
      <t>チュウブンルイ</t>
    </rPh>
    <rPh sb="9" eb="10">
      <t>ジュン</t>
    </rPh>
    <rPh sb="12" eb="14">
      <t>カイトウ</t>
    </rPh>
    <phoneticPr fontId="3"/>
  </si>
  <si>
    <t>※業種分類をご回答頂くと活動量指標が表示されます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</si>
</sst>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quot;－&quot;"/>
    <numFmt numFmtId="177" formatCode="#,##0.0;[Red]\-#,##0.0"/>
    <numFmt numFmtId="178" formatCode="0.0"/>
    <numFmt numFmtId="179" formatCode="#,##0.0000;[Red]\-#,##0.0000"/>
    <numFmt numFmtId="180" formatCode="0.000"/>
  </numFmts>
  <fonts count="36">
    <font>
      <sz val="11"/>
      <color theme="1"/>
      <name val="Yu Gothic"/>
      <family val="2"/>
      <scheme val="minor"/>
    </font>
    <font>
      <u/>
      <sz val="11"/>
      <color theme="10"/>
      <name val="Yu Gothic"/>
      <family val="2"/>
      <scheme val="minor"/>
    </font>
    <font>
      <b/>
      <sz val="10"/>
      <color rgb="FFFF0000"/>
      <name val="Yu Gothic"/>
      <family val="3"/>
      <charset val="128"/>
      <scheme val="minor"/>
    </font>
    <font>
      <sz val="6"/>
      <name val="Yu Gothic"/>
      <family val="3"/>
      <charset val="128"/>
      <scheme val="minor"/>
    </font>
    <font>
      <sz val="10"/>
      <color theme="1"/>
      <name val="Yu Gothic"/>
      <family val="3"/>
      <charset val="128"/>
      <scheme val="minor"/>
    </font>
    <font>
      <b/>
      <sz val="14"/>
      <color theme="1"/>
      <name val="Yu Gothic"/>
      <family val="3"/>
      <charset val="128"/>
      <scheme val="minor"/>
    </font>
    <font>
      <sz val="10"/>
      <name val="Yu Gothic"/>
      <family val="3"/>
      <charset val="128"/>
      <scheme val="minor"/>
    </font>
    <font>
      <b/>
      <sz val="10"/>
      <name val="Yu Gothic"/>
      <family val="3"/>
      <charset val="128"/>
      <scheme val="minor"/>
    </font>
    <font>
      <sz val="11"/>
      <color theme="1"/>
      <name val="Yu Gothic"/>
      <family val="3"/>
      <charset val="128"/>
      <scheme val="minor"/>
    </font>
    <font>
      <b/>
      <u/>
      <sz val="10"/>
      <name val="Yu Gothic"/>
      <family val="3"/>
      <charset val="128"/>
      <scheme val="minor"/>
    </font>
    <font>
      <sz val="10"/>
      <color rgb="FFFF0000"/>
      <name val="Yu Gothic"/>
      <family val="3"/>
      <charset val="128"/>
      <scheme val="minor"/>
    </font>
    <font>
      <sz val="9"/>
      <name val="Yu Gothic"/>
      <family val="3"/>
      <charset val="128"/>
      <scheme val="minor"/>
    </font>
    <font>
      <b/>
      <sz val="11"/>
      <color theme="1"/>
      <name val="Yu Gothic"/>
      <family val="3"/>
      <charset val="128"/>
      <scheme val="minor"/>
    </font>
    <font>
      <b/>
      <sz val="10"/>
      <color theme="1"/>
      <name val="Yu Gothic"/>
      <family val="3"/>
      <charset val="128"/>
      <scheme val="minor"/>
    </font>
    <font>
      <sz val="6"/>
      <name val="Yu Gothic"/>
      <family val="2"/>
      <charset val="128"/>
      <scheme val="minor"/>
    </font>
    <font>
      <sz val="11"/>
      <color theme="1"/>
      <name val="Yu Gothic"/>
      <family val="2"/>
      <scheme val="minor"/>
    </font>
    <font>
      <sz val="11"/>
      <name val="ＭＳ ゴシック"/>
      <family val="3"/>
      <charset val="128"/>
    </font>
    <font>
      <sz val="10"/>
      <color rgb="FF0070C0"/>
      <name val="Yu Gothic"/>
      <family val="3"/>
      <charset val="128"/>
      <scheme val="minor"/>
    </font>
    <font>
      <sz val="10"/>
      <color theme="4"/>
      <name val="Yu Gothic"/>
      <family val="3"/>
      <charset val="128"/>
      <scheme val="minor"/>
    </font>
    <font>
      <sz val="8"/>
      <color theme="1"/>
      <name val="Yu Gothic"/>
      <family val="3"/>
      <charset val="128"/>
      <scheme val="minor"/>
    </font>
    <font>
      <sz val="9"/>
      <color theme="1"/>
      <name val="Yu Gothic"/>
      <family val="3"/>
      <charset val="128"/>
      <scheme val="minor"/>
    </font>
    <font>
      <sz val="11"/>
      <name val="Yu Gothic"/>
      <family val="2"/>
      <scheme val="minor"/>
    </font>
    <font>
      <b/>
      <sz val="10"/>
      <name val="Yu Gothic"/>
      <family val="3"/>
      <charset val="128"/>
    </font>
    <font>
      <sz val="10"/>
      <color rgb="FFFF0000"/>
      <name val="Yu Gothic"/>
      <family val="3"/>
      <charset val="128"/>
    </font>
    <font>
      <sz val="9"/>
      <name val="Yu Gothic"/>
      <family val="3"/>
      <charset val="128"/>
    </font>
    <font>
      <sz val="6"/>
      <name val="Yu Gothic"/>
      <family val="3"/>
      <charset val="128"/>
    </font>
    <font>
      <b/>
      <u/>
      <sz val="10"/>
      <color theme="1"/>
      <name val="Yu Gothic"/>
      <family val="3"/>
      <charset val="128"/>
      <scheme val="minor"/>
    </font>
    <font>
      <b/>
      <u/>
      <sz val="9"/>
      <color theme="1"/>
      <name val="Yu Gothic"/>
      <family val="3"/>
      <charset val="128"/>
      <scheme val="minor"/>
    </font>
    <font>
      <b/>
      <sz val="9"/>
      <color theme="1"/>
      <name val="Yu Gothic"/>
      <family val="3"/>
      <charset val="128"/>
      <scheme val="minor"/>
    </font>
    <font>
      <u/>
      <sz val="10"/>
      <name val="Yu Gothic"/>
      <family val="3"/>
      <charset val="128"/>
      <scheme val="minor"/>
    </font>
    <font>
      <sz val="10"/>
      <name val="Yu Gothic"/>
      <family val="3"/>
      <charset val="128"/>
    </font>
    <font>
      <sz val="11"/>
      <color rgb="FFFF0000"/>
      <name val="Yu Gothic"/>
      <family val="3"/>
      <charset val="128"/>
      <scheme val="minor"/>
    </font>
    <font>
      <sz val="11"/>
      <name val="Yu Gothic"/>
      <family val="3"/>
      <charset val="128"/>
      <scheme val="minor"/>
    </font>
    <font>
      <b/>
      <sz val="11"/>
      <name val="Yu Gothic"/>
      <family val="3"/>
      <charset val="128"/>
      <scheme val="minor"/>
    </font>
    <font>
      <b/>
      <u/>
      <sz val="10"/>
      <color rgb="FFFF0000"/>
      <name val="Yu Gothic"/>
      <family val="3"/>
      <charset val="128"/>
      <scheme val="minor"/>
    </font>
    <font>
      <sz val="11"/>
      <color rgb="FFFF0000"/>
      <name val="Yu Gothic"/>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2" tint="-0.249977111117893"/>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theme="4" tint="-0.499984740745262"/>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right/>
      <top style="hair">
        <color auto="1"/>
      </top>
      <bottom style="hair">
        <color auto="1"/>
      </bottom>
      <diagonal/>
    </border>
    <border>
      <left style="thin">
        <color indexed="64"/>
      </left>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hair">
        <color auto="1"/>
      </top>
      <bottom/>
      <diagonal/>
    </border>
    <border>
      <left/>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176" fontId="16" fillId="0" borderId="0">
      <alignment vertical="top"/>
    </xf>
    <xf numFmtId="0" fontId="1" fillId="0" borderId="0" applyNumberFormat="0" applyFill="0" applyBorder="0" applyAlignment="0" applyProtection="0"/>
  </cellStyleXfs>
  <cellXfs count="274">
    <xf numFmtId="0" fontId="0" fillId="0" borderId="0" xfId="0"/>
    <xf numFmtId="0" fontId="4" fillId="0" borderId="0" xfId="0" applyFont="1" applyAlignment="1">
      <alignment vertical="center"/>
    </xf>
    <xf numFmtId="0" fontId="4" fillId="0" borderId="0" xfId="0" quotePrefix="1" applyFont="1" applyAlignment="1">
      <alignment vertical="center"/>
    </xf>
    <xf numFmtId="0" fontId="2" fillId="0" borderId="0" xfId="0" applyFont="1" applyFill="1" applyAlignment="1">
      <alignment horizontal="center" vertical="center"/>
    </xf>
    <xf numFmtId="0" fontId="0" fillId="0" borderId="0" xfId="0" applyFill="1"/>
    <xf numFmtId="0" fontId="2" fillId="0" borderId="0" xfId="0" applyFont="1" applyFill="1" applyAlignment="1" applyProtection="1">
      <alignment horizontal="center" vertical="center"/>
    </xf>
    <xf numFmtId="0" fontId="0" fillId="0" borderId="0" xfId="0" applyProtection="1"/>
    <xf numFmtId="0" fontId="4"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quotePrefix="1" applyFont="1" applyAlignment="1" applyProtection="1">
      <alignment vertical="center"/>
    </xf>
    <xf numFmtId="0" fontId="10" fillId="0" borderId="0" xfId="0" applyFont="1" applyAlignment="1" applyProtection="1">
      <alignment vertical="center"/>
    </xf>
    <xf numFmtId="0" fontId="4" fillId="0" borderId="0" xfId="0" applyFont="1" applyFill="1" applyAlignment="1" applyProtection="1">
      <alignment vertical="center"/>
    </xf>
    <xf numFmtId="0" fontId="12" fillId="0" borderId="0" xfId="0" applyFont="1" applyProtection="1"/>
    <xf numFmtId="0" fontId="7" fillId="0" borderId="0" xfId="0" applyFont="1" applyAlignment="1" applyProtection="1">
      <alignment vertical="center"/>
    </xf>
    <xf numFmtId="0" fontId="13" fillId="0" borderId="0" xfId="0" applyFont="1" applyAlignment="1" applyProtection="1">
      <alignment vertical="center"/>
    </xf>
    <xf numFmtId="0" fontId="6" fillId="0" borderId="0" xfId="0" applyFont="1" applyAlignment="1" applyProtection="1">
      <alignment vertical="center"/>
    </xf>
    <xf numFmtId="0" fontId="17" fillId="0" borderId="0" xfId="0" applyFont="1" applyAlignment="1" applyProtection="1">
      <alignment vertical="center"/>
    </xf>
    <xf numFmtId="9" fontId="6" fillId="0" borderId="0" xfId="2" applyFont="1" applyBorder="1" applyAlignment="1" applyProtection="1">
      <alignment horizontal="center" vertical="center"/>
    </xf>
    <xf numFmtId="0" fontId="18" fillId="0" borderId="0" xfId="0" applyFont="1" applyAlignment="1" applyProtection="1">
      <alignment horizontal="center" vertical="center"/>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pplyProtection="1">
      <alignment horizontal="left" vertical="center"/>
    </xf>
    <xf numFmtId="0" fontId="4" fillId="0" borderId="0" xfId="0" applyFont="1" applyAlignment="1" applyProtection="1">
      <alignment vertical="center"/>
      <protection locked="0"/>
    </xf>
    <xf numFmtId="0" fontId="0" fillId="0" borderId="0" xfId="0" applyFill="1" applyProtection="1"/>
    <xf numFmtId="0" fontId="8" fillId="0" borderId="0" xfId="0" applyFont="1" applyProtection="1"/>
    <xf numFmtId="0" fontId="8" fillId="0" borderId="0" xfId="0" applyFont="1" applyFill="1" applyProtection="1"/>
    <xf numFmtId="0" fontId="6"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0" fillId="0" borderId="0" xfId="0" applyAlignment="1" applyProtection="1">
      <alignment horizontal="left" vertical="center"/>
    </xf>
    <xf numFmtId="0" fontId="12" fillId="0" borderId="0" xfId="0" applyFont="1" applyAlignment="1" applyProtection="1">
      <alignment horizontal="left" vertical="center"/>
    </xf>
    <xf numFmtId="0" fontId="0" fillId="0" borderId="0" xfId="0" applyAlignment="1" applyProtection="1">
      <alignment horizontal="right" vertical="center"/>
    </xf>
    <xf numFmtId="0" fontId="0" fillId="0" borderId="4" xfId="0"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3" xfId="0" applyFont="1" applyFill="1" applyBorder="1" applyAlignment="1" applyProtection="1">
      <alignment horizontal="center" vertical="center" wrapText="1"/>
    </xf>
    <xf numFmtId="0" fontId="8" fillId="0" borderId="0" xfId="0" applyFont="1" applyAlignment="1" applyProtection="1">
      <alignment horizontal="left" vertical="center"/>
    </xf>
    <xf numFmtId="0" fontId="0" fillId="5" borderId="0" xfId="0" applyFill="1" applyAlignment="1" applyProtection="1">
      <alignment horizontal="left" vertical="center"/>
    </xf>
    <xf numFmtId="0" fontId="8" fillId="6" borderId="13" xfId="0" applyFont="1" applyFill="1" applyBorder="1" applyAlignment="1" applyProtection="1">
      <alignment horizontal="center" vertical="center"/>
    </xf>
    <xf numFmtId="0" fontId="8" fillId="6" borderId="13" xfId="0" applyFont="1" applyFill="1" applyBorder="1" applyAlignment="1" applyProtection="1">
      <alignment horizontal="center" vertical="center" wrapText="1"/>
    </xf>
    <xf numFmtId="177" fontId="0" fillId="4" borderId="10" xfId="0" applyNumberFormat="1" applyFill="1" applyBorder="1" applyAlignment="1" applyProtection="1">
      <alignment horizontal="right" vertical="center"/>
    </xf>
    <xf numFmtId="177" fontId="0" fillId="0" borderId="23" xfId="0" applyNumberFormat="1" applyFill="1" applyBorder="1" applyAlignment="1" applyProtection="1">
      <alignment horizontal="right" vertical="center"/>
    </xf>
    <xf numFmtId="0" fontId="0" fillId="4" borderId="0" xfId="0" applyFill="1" applyAlignment="1" applyProtection="1">
      <alignment horizontal="left" vertical="center"/>
    </xf>
    <xf numFmtId="177" fontId="0" fillId="4" borderId="4" xfId="0" applyNumberFormat="1" applyFill="1" applyBorder="1" applyAlignment="1" applyProtection="1">
      <alignment horizontal="right" vertical="center"/>
    </xf>
    <xf numFmtId="0" fontId="8" fillId="3" borderId="13" xfId="0" applyFont="1" applyFill="1" applyBorder="1" applyAlignment="1" applyProtection="1">
      <alignment horizontal="center" vertical="center"/>
    </xf>
    <xf numFmtId="0" fontId="8" fillId="3" borderId="13" xfId="0" applyFont="1" applyFill="1" applyBorder="1" applyAlignment="1" applyProtection="1">
      <alignment horizontal="center" vertical="center" wrapText="1"/>
    </xf>
    <xf numFmtId="177" fontId="21" fillId="4" borderId="10" xfId="0" applyNumberFormat="1" applyFont="1" applyFill="1" applyBorder="1" applyAlignment="1" applyProtection="1">
      <alignment horizontal="right" vertical="center"/>
    </xf>
    <xf numFmtId="38" fontId="21" fillId="4" borderId="4" xfId="0" applyNumberFormat="1" applyFont="1" applyFill="1" applyBorder="1" applyAlignment="1" applyProtection="1">
      <alignment horizontal="left" vertical="center"/>
    </xf>
    <xf numFmtId="177" fontId="21" fillId="4" borderId="4" xfId="0" applyNumberFormat="1" applyFont="1" applyFill="1" applyBorder="1" applyAlignment="1" applyProtection="1">
      <alignment horizontal="right" vertical="center"/>
    </xf>
    <xf numFmtId="0" fontId="4" fillId="0" borderId="1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0" xfId="0" applyFill="1" applyBorder="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2" fillId="0" borderId="0" xfId="0" applyFont="1" applyAlignment="1">
      <alignment horizontal="center" vertical="center"/>
    </xf>
    <xf numFmtId="0" fontId="13" fillId="0" borderId="0" xfId="0" applyFont="1" applyAlignment="1">
      <alignment vertical="center"/>
    </xf>
    <xf numFmtId="0" fontId="4" fillId="0" borderId="0" xfId="0" applyFont="1" applyAlignment="1" applyProtection="1">
      <alignment horizontal="center" vertical="center"/>
    </xf>
    <xf numFmtId="0" fontId="8" fillId="0" borderId="10" xfId="0" applyFont="1" applyBorder="1" applyAlignment="1" applyProtection="1">
      <alignment horizontal="left" vertical="center"/>
    </xf>
    <xf numFmtId="0" fontId="4" fillId="0" borderId="0" xfId="0" applyFont="1" applyAlignment="1">
      <alignment vertical="center" wrapText="1"/>
    </xf>
    <xf numFmtId="0" fontId="4" fillId="0" borderId="0" xfId="0" applyFont="1" applyAlignment="1" applyProtection="1">
      <alignment horizontal="center" vertical="center"/>
    </xf>
    <xf numFmtId="0" fontId="12" fillId="0" borderId="0" xfId="0" applyFont="1"/>
    <xf numFmtId="0" fontId="6" fillId="0" borderId="0" xfId="0" applyFont="1" applyAlignment="1">
      <alignment vertical="center"/>
    </xf>
    <xf numFmtId="0" fontId="2" fillId="0" borderId="0" xfId="0" applyFont="1" applyAlignment="1" applyProtection="1">
      <alignment horizontal="center" vertical="center"/>
    </xf>
    <xf numFmtId="0" fontId="31" fillId="0" borderId="0" xfId="0" applyFont="1" applyProtection="1"/>
    <xf numFmtId="0" fontId="13" fillId="0" borderId="0" xfId="0" applyFont="1" applyAlignment="1" applyProtection="1">
      <alignment horizontal="center" vertical="center"/>
    </xf>
    <xf numFmtId="0" fontId="13" fillId="0" borderId="0" xfId="0" applyFont="1" applyAlignment="1" applyProtection="1">
      <alignment vertical="center"/>
      <protection locked="0"/>
    </xf>
    <xf numFmtId="0" fontId="12" fillId="2" borderId="0" xfId="0" applyFont="1" applyFill="1" applyAlignment="1">
      <alignment horizontal="left" vertical="center" wrapText="1"/>
    </xf>
    <xf numFmtId="0" fontId="0" fillId="0" borderId="0" xfId="0" applyAlignment="1">
      <alignment horizontal="left" vertical="center" wrapText="1"/>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right" vertical="center" wrapText="1"/>
    </xf>
    <xf numFmtId="0" fontId="0" fillId="0" borderId="0" xfId="0" applyAlignment="1">
      <alignment vertical="center"/>
    </xf>
    <xf numFmtId="9" fontId="0" fillId="0" borderId="0" xfId="2" applyFont="1" applyAlignment="1">
      <alignment vertical="center"/>
    </xf>
    <xf numFmtId="0" fontId="0" fillId="0" borderId="0" xfId="0" applyAlignment="1">
      <alignment horizontal="right" vertical="center"/>
    </xf>
    <xf numFmtId="0" fontId="6" fillId="0" borderId="0" xfId="0" applyFont="1" applyProtection="1"/>
    <xf numFmtId="0" fontId="32" fillId="0" borderId="0" xfId="0" applyFont="1" applyProtection="1"/>
    <xf numFmtId="0" fontId="4" fillId="0" borderId="0" xfId="0" applyFont="1" applyFill="1" applyBorder="1" applyAlignment="1" applyProtection="1">
      <alignment horizontal="left" vertical="center" shrinkToFit="1"/>
    </xf>
    <xf numFmtId="0" fontId="4" fillId="0" borderId="11" xfId="0" applyFont="1" applyFill="1" applyBorder="1" applyAlignment="1" applyProtection="1">
      <alignment horizontal="left" vertical="center" shrinkToFit="1"/>
    </xf>
    <xf numFmtId="0" fontId="4" fillId="0" borderId="11" xfId="0" applyFont="1" applyFill="1" applyBorder="1" applyAlignment="1" applyProtection="1">
      <alignment horizontal="left" vertical="center"/>
    </xf>
    <xf numFmtId="0" fontId="13" fillId="0" borderId="0" xfId="0" applyFont="1" applyAlignment="1" applyProtection="1">
      <alignment horizontal="left" vertical="center"/>
    </xf>
    <xf numFmtId="0" fontId="33" fillId="2" borderId="0" xfId="0" applyFont="1" applyFill="1" applyAlignment="1" applyProtection="1">
      <alignment horizontal="left"/>
      <protection locked="0"/>
    </xf>
    <xf numFmtId="0" fontId="7" fillId="2" borderId="0" xfId="0" applyFont="1" applyFill="1" applyAlignment="1" applyProtection="1">
      <alignment vertical="center"/>
      <protection locked="0"/>
    </xf>
    <xf numFmtId="0" fontId="7"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7" fillId="4" borderId="0" xfId="0" applyFont="1" applyFill="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0" xfId="0" applyFont="1" applyFill="1" applyBorder="1" applyAlignment="1" applyProtection="1">
      <alignment vertical="center"/>
      <protection locked="0"/>
    </xf>
    <xf numFmtId="0" fontId="7" fillId="4" borderId="0" xfId="0" applyFont="1" applyFill="1" applyAlignment="1" applyProtection="1">
      <alignment vertical="center"/>
      <protection locked="0"/>
    </xf>
    <xf numFmtId="0" fontId="35" fillId="0" borderId="0" xfId="0" applyFont="1"/>
    <xf numFmtId="0" fontId="10" fillId="0" borderId="0" xfId="0" quotePrefix="1" applyFont="1" applyAlignment="1" applyProtection="1">
      <alignment vertical="center"/>
    </xf>
    <xf numFmtId="0" fontId="33" fillId="2" borderId="4" xfId="0" applyFont="1" applyFill="1" applyBorder="1" applyAlignment="1" applyProtection="1">
      <alignment horizontal="left"/>
      <protection locked="0"/>
    </xf>
    <xf numFmtId="0" fontId="7" fillId="2" borderId="4" xfId="0" applyFont="1" applyFill="1" applyBorder="1" applyAlignment="1" applyProtection="1">
      <alignment vertical="center"/>
      <protection locked="0"/>
    </xf>
    <xf numFmtId="0" fontId="33" fillId="2" borderId="0" xfId="0" applyFont="1" applyFill="1" applyAlignment="1" applyProtection="1">
      <protection locked="0"/>
    </xf>
    <xf numFmtId="0" fontId="8" fillId="0" borderId="10" xfId="0" applyFont="1" applyBorder="1" applyAlignment="1" applyProtection="1">
      <alignment horizontal="left" vertical="center"/>
    </xf>
    <xf numFmtId="177" fontId="0" fillId="0" borderId="31" xfId="0" applyNumberFormat="1" applyFill="1" applyBorder="1" applyAlignment="1" applyProtection="1">
      <alignment horizontal="right" vertical="center"/>
    </xf>
    <xf numFmtId="179" fontId="0" fillId="4" borderId="10" xfId="0" applyNumberFormat="1" applyFill="1" applyBorder="1" applyAlignment="1" applyProtection="1">
      <alignment horizontal="right" vertical="center"/>
    </xf>
    <xf numFmtId="180" fontId="0" fillId="0" borderId="23" xfId="0" applyNumberFormat="1" applyFill="1" applyBorder="1" applyAlignment="1" applyProtection="1">
      <alignment horizontal="left" vertical="center"/>
    </xf>
    <xf numFmtId="180" fontId="0" fillId="0" borderId="10" xfId="0" applyNumberFormat="1" applyFill="1" applyBorder="1" applyAlignment="1" applyProtection="1">
      <alignment horizontal="right" vertical="center"/>
    </xf>
    <xf numFmtId="180" fontId="0" fillId="0" borderId="4" xfId="0" applyNumberFormat="1" applyFill="1" applyBorder="1" applyAlignment="1" applyProtection="1">
      <alignment horizontal="right" vertical="center"/>
    </xf>
    <xf numFmtId="180" fontId="0" fillId="0" borderId="31" xfId="0" applyNumberFormat="1" applyFill="1" applyBorder="1" applyAlignment="1" applyProtection="1">
      <alignment horizontal="left" vertical="center"/>
    </xf>
    <xf numFmtId="0" fontId="10" fillId="0" borderId="11" xfId="0" quotePrefix="1" applyFont="1" applyFill="1" applyBorder="1" applyAlignment="1" applyProtection="1">
      <alignment horizontal="left" vertical="center"/>
    </xf>
    <xf numFmtId="0" fontId="6" fillId="0" borderId="4" xfId="0" applyFont="1" applyBorder="1" applyAlignment="1" applyProtection="1">
      <alignment horizontal="center" vertical="center"/>
    </xf>
    <xf numFmtId="0" fontId="6" fillId="0" borderId="1"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5"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1" xfId="0" applyFont="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 fillId="0" borderId="0" xfId="4" applyAlignment="1" applyProtection="1">
      <alignment horizontal="left" vertical="center"/>
      <protection locked="0"/>
    </xf>
    <xf numFmtId="178" fontId="17" fillId="0" borderId="8" xfId="0" applyNumberFormat="1"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6" fillId="2" borderId="4" xfId="0" applyFont="1" applyFill="1" applyBorder="1" applyAlignment="1" applyProtection="1">
      <alignment horizontal="center" vertical="center" wrapText="1"/>
    </xf>
    <xf numFmtId="9" fontId="6" fillId="0" borderId="1" xfId="2" applyFont="1" applyBorder="1" applyAlignment="1" applyProtection="1">
      <alignment horizontal="center" vertical="center"/>
      <protection locked="0"/>
    </xf>
    <xf numFmtId="9" fontId="6" fillId="0" borderId="3" xfId="2" applyFont="1" applyBorder="1" applyAlignment="1" applyProtection="1">
      <alignment horizontal="center" vertical="center"/>
      <protection locked="0"/>
    </xf>
    <xf numFmtId="178" fontId="4" fillId="0" borderId="1" xfId="1" applyNumberFormat="1" applyFont="1" applyBorder="1" applyAlignment="1" applyProtection="1">
      <alignment horizontal="center" vertical="center"/>
      <protection locked="0"/>
    </xf>
    <xf numFmtId="178" fontId="4" fillId="0" borderId="2" xfId="1"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0" xfId="0" applyFont="1" applyAlignment="1" applyProtection="1">
      <alignment horizontal="center" vertical="center"/>
    </xf>
    <xf numFmtId="0" fontId="6"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xf>
    <xf numFmtId="178" fontId="4" fillId="0" borderId="15" xfId="1"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38" fontId="4" fillId="0" borderId="1" xfId="1" applyFont="1" applyBorder="1" applyAlignment="1" applyProtection="1">
      <alignment horizontal="right" vertical="center"/>
      <protection locked="0"/>
    </xf>
    <xf numFmtId="38" fontId="4" fillId="0" borderId="2" xfId="1" applyFont="1" applyBorder="1" applyAlignment="1" applyProtection="1">
      <alignment horizontal="right" vertical="center"/>
      <protection locked="0"/>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6" fillId="0" borderId="21" xfId="0" applyFont="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11"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4" xfId="0" quotePrefix="1"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6" fillId="0" borderId="21" xfId="0" applyFont="1" applyBorder="1" applyAlignment="1" applyProtection="1">
      <alignment horizontal="center" vertical="center"/>
    </xf>
    <xf numFmtId="0" fontId="32" fillId="0" borderId="1" xfId="4" applyFont="1" applyBorder="1" applyAlignment="1" applyProtection="1">
      <alignment horizontal="left" vertical="center"/>
      <protection locked="0"/>
    </xf>
    <xf numFmtId="0" fontId="4" fillId="0" borderId="4"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right" vertical="center"/>
    </xf>
    <xf numFmtId="178" fontId="4" fillId="0" borderId="9" xfId="1" applyNumberFormat="1" applyFont="1" applyBorder="1" applyAlignment="1" applyProtection="1">
      <alignment horizontal="center" vertical="center"/>
      <protection locked="0"/>
    </xf>
    <xf numFmtId="178" fontId="4" fillId="0" borderId="11" xfId="1" applyNumberFormat="1" applyFont="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1" fontId="17" fillId="0" borderId="8" xfId="0" applyNumberFormat="1"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178" fontId="4" fillId="0" borderId="18" xfId="1" applyNumberFormat="1" applyFont="1" applyBorder="1" applyAlignment="1" applyProtection="1">
      <alignment horizontal="center" vertical="center"/>
      <protection locked="0"/>
    </xf>
    <xf numFmtId="178" fontId="4" fillId="0" borderId="19" xfId="1" applyNumberFormat="1" applyFont="1" applyBorder="1" applyAlignment="1" applyProtection="1">
      <alignment horizontal="center" vertical="center"/>
      <protection locked="0"/>
    </xf>
    <xf numFmtId="0" fontId="4" fillId="0" borderId="19"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178" fontId="4" fillId="0" borderId="16" xfId="1" applyNumberFormat="1" applyFont="1" applyBorder="1" applyAlignment="1" applyProtection="1">
      <alignment horizontal="center" vertical="center"/>
      <protection locked="0"/>
    </xf>
    <xf numFmtId="178" fontId="4" fillId="0" borderId="17" xfId="1"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xf>
    <xf numFmtId="0" fontId="4" fillId="0" borderId="20" xfId="0" applyFont="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4" fillId="0" borderId="10" xfId="0" applyFont="1" applyFill="1" applyBorder="1" applyAlignment="1" applyProtection="1">
      <alignment horizontal="right" vertical="center"/>
    </xf>
    <xf numFmtId="178" fontId="4" fillId="0" borderId="9" xfId="0" applyNumberFormat="1" applyFont="1" applyFill="1" applyBorder="1" applyAlignment="1" applyProtection="1">
      <alignment horizontal="center" vertical="center"/>
    </xf>
    <xf numFmtId="178" fontId="4" fillId="0" borderId="11" xfId="0" applyNumberFormat="1" applyFont="1" applyFill="1" applyBorder="1" applyAlignment="1" applyProtection="1">
      <alignment horizontal="center"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10" fillId="0" borderId="0" xfId="0" applyFont="1" applyAlignment="1" applyProtection="1">
      <alignment horizontal="left" vertical="center" wrapText="1"/>
    </xf>
    <xf numFmtId="0" fontId="4" fillId="0" borderId="19" xfId="0" applyFont="1" applyBorder="1" applyAlignment="1" applyProtection="1">
      <alignment horizontal="center" vertical="center"/>
    </xf>
    <xf numFmtId="0" fontId="4" fillId="0" borderId="14" xfId="0" applyFont="1" applyBorder="1" applyAlignment="1" applyProtection="1">
      <alignment horizontal="center" vertical="center"/>
    </xf>
    <xf numFmtId="178" fontId="4" fillId="0" borderId="17" xfId="0" applyNumberFormat="1"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10" xfId="0" applyFont="1" applyBorder="1" applyAlignment="1" applyProtection="1">
      <alignment horizontal="left" vertical="center"/>
    </xf>
    <xf numFmtId="0" fontId="8" fillId="0" borderId="5" xfId="0" applyFont="1" applyBorder="1" applyAlignment="1" applyProtection="1">
      <alignment horizontal="left" vertical="center"/>
    </xf>
    <xf numFmtId="0" fontId="8" fillId="0" borderId="4" xfId="0" applyFont="1" applyBorder="1" applyAlignment="1" applyProtection="1">
      <alignment horizontal="left" vertical="center"/>
    </xf>
    <xf numFmtId="0" fontId="8" fillId="6" borderId="18" xfId="0" applyFont="1" applyFill="1" applyBorder="1" applyAlignment="1" applyProtection="1">
      <alignment horizontal="center" vertical="center"/>
    </xf>
    <xf numFmtId="0" fontId="8" fillId="6" borderId="19"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3" fillId="0" borderId="22" xfId="0" applyFont="1" applyBorder="1" applyAlignment="1" applyProtection="1">
      <alignment horizontal="left" vertical="center" wrapText="1"/>
    </xf>
    <xf numFmtId="0" fontId="13" fillId="0" borderId="24" xfId="0" applyFont="1" applyBorder="1" applyAlignment="1" applyProtection="1">
      <alignment horizontal="left" vertical="center" wrapText="1"/>
    </xf>
    <xf numFmtId="0" fontId="13" fillId="0" borderId="25" xfId="0" applyFont="1" applyBorder="1" applyAlignment="1" applyProtection="1">
      <alignment horizontal="left" vertical="center" wrapText="1"/>
    </xf>
    <xf numFmtId="0" fontId="32" fillId="0" borderId="6" xfId="0" applyFont="1" applyBorder="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33"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38" fontId="32" fillId="0" borderId="4" xfId="1" applyFont="1" applyBorder="1" applyAlignment="1" applyProtection="1">
      <alignment horizontal="center" vertical="center" shrinkToFit="1"/>
      <protection locked="0"/>
    </xf>
    <xf numFmtId="38" fontId="32" fillId="0" borderId="1" xfId="1" applyFont="1" applyBorder="1" applyAlignment="1" applyProtection="1">
      <alignment horizontal="center" vertical="center" shrinkToFit="1"/>
      <protection locked="0"/>
    </xf>
    <xf numFmtId="0" fontId="4" fillId="0" borderId="4"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9" xfId="0" applyFont="1" applyBorder="1" applyAlignment="1" applyProtection="1">
      <alignment horizontal="left" vertical="top" wrapText="1"/>
    </xf>
    <xf numFmtId="0" fontId="19" fillId="0" borderId="11" xfId="0" applyFont="1" applyBorder="1" applyAlignment="1" applyProtection="1">
      <alignment horizontal="left" vertical="top" wrapText="1"/>
    </xf>
    <xf numFmtId="0" fontId="19" fillId="0" borderId="12" xfId="0" applyFont="1" applyBorder="1" applyAlignment="1" applyProtection="1">
      <alignment horizontal="left" vertical="top" wrapText="1"/>
    </xf>
    <xf numFmtId="0" fontId="13" fillId="0" borderId="6" xfId="0" applyFont="1" applyBorder="1" applyAlignment="1" applyProtection="1">
      <alignment horizontal="left" vertical="center" wrapText="1"/>
    </xf>
    <xf numFmtId="0" fontId="13" fillId="0" borderId="0" xfId="0" applyFont="1" applyAlignment="1" applyProtection="1">
      <alignment horizontal="left" vertical="center" wrapText="1"/>
    </xf>
    <xf numFmtId="0" fontId="13" fillId="0" borderId="7" xfId="0" applyFont="1" applyBorder="1" applyAlignment="1" applyProtection="1">
      <alignment horizontal="left" vertical="center" wrapText="1"/>
    </xf>
    <xf numFmtId="38" fontId="32" fillId="0" borderId="10" xfId="1" applyFont="1" applyBorder="1" applyAlignment="1" applyProtection="1">
      <alignment horizontal="center" vertical="center" shrinkToFit="1"/>
      <protection locked="0"/>
    </xf>
    <xf numFmtId="38" fontId="32" fillId="0" borderId="9" xfId="1" applyFont="1" applyBorder="1" applyAlignment="1" applyProtection="1">
      <alignment horizontal="center" vertical="center" shrinkToFit="1"/>
      <protection locked="0"/>
    </xf>
    <xf numFmtId="0" fontId="4" fillId="0" borderId="10" xfId="0" applyFont="1" applyBorder="1" applyAlignment="1" applyProtection="1">
      <alignment horizontal="left" vertical="center" wrapText="1"/>
      <protection locked="0"/>
    </xf>
    <xf numFmtId="0" fontId="13" fillId="2" borderId="22"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8" xfId="0" applyFont="1" applyFill="1" applyBorder="1" applyAlignment="1" applyProtection="1">
      <alignment horizontal="center" vertical="center"/>
    </xf>
    <xf numFmtId="0" fontId="13" fillId="2" borderId="1" xfId="0" applyFont="1" applyFill="1" applyBorder="1" applyAlignment="1" applyProtection="1">
      <alignment horizontal="center"/>
    </xf>
    <xf numFmtId="0" fontId="13" fillId="2" borderId="2" xfId="0" applyFont="1" applyFill="1" applyBorder="1" applyAlignment="1" applyProtection="1">
      <alignment horizontal="center"/>
    </xf>
    <xf numFmtId="0" fontId="13" fillId="2" borderId="3" xfId="0" applyFont="1" applyFill="1" applyBorder="1" applyAlignment="1" applyProtection="1">
      <alignment horizontal="center"/>
    </xf>
    <xf numFmtId="0" fontId="13" fillId="2" borderId="4" xfId="0" applyFont="1" applyFill="1" applyBorder="1" applyAlignment="1" applyProtection="1">
      <alignment horizontal="center"/>
    </xf>
    <xf numFmtId="0" fontId="13" fillId="2" borderId="13" xfId="0" applyFont="1" applyFill="1" applyBorder="1" applyAlignment="1" applyProtection="1">
      <alignment horizontal="center" vertical="center" wrapText="1"/>
    </xf>
    <xf numFmtId="0" fontId="13" fillId="0" borderId="0" xfId="0" applyFont="1" applyAlignment="1">
      <alignment horizontal="center" wrapText="1"/>
    </xf>
    <xf numFmtId="0" fontId="13"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center"/>
    </xf>
    <xf numFmtId="0" fontId="9" fillId="0" borderId="21" xfId="0" applyFont="1" applyBorder="1" applyAlignment="1" applyProtection="1">
      <alignment horizontal="center" vertical="center" wrapText="1"/>
    </xf>
    <xf numFmtId="0" fontId="4"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11" fillId="0" borderId="30" xfId="0" applyFont="1" applyBorder="1" applyAlignment="1" applyProtection="1">
      <alignment vertical="center" wrapText="1"/>
    </xf>
    <xf numFmtId="0" fontId="4" fillId="0" borderId="0" xfId="0" applyFont="1" applyAlignment="1" applyProtection="1">
      <alignment horizontal="left" vertical="center"/>
      <protection locked="0"/>
    </xf>
    <xf numFmtId="0" fontId="11" fillId="0" borderId="29" xfId="0" applyFont="1" applyBorder="1" applyAlignment="1" applyProtection="1">
      <alignment vertical="center" wrapText="1"/>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20" fillId="0" borderId="4" xfId="0" applyFont="1" applyBorder="1" applyAlignment="1">
      <alignment horizontal="left" vertical="center" wrapText="1"/>
    </xf>
    <xf numFmtId="0" fontId="19" fillId="0" borderId="4" xfId="0" applyFont="1" applyBorder="1" applyAlignment="1">
      <alignment horizontal="left" vertical="center" wrapText="1"/>
    </xf>
    <xf numFmtId="0" fontId="5" fillId="0" borderId="0" xfId="0" applyFont="1" applyAlignment="1">
      <alignment horizontal="center" vertical="center"/>
    </xf>
    <xf numFmtId="0" fontId="13" fillId="2" borderId="4" xfId="0" applyFont="1" applyFill="1" applyBorder="1" applyAlignment="1">
      <alignment horizontal="center" vertical="center"/>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9" xfId="0" applyFont="1" applyBorder="1" applyAlignment="1">
      <alignment horizontal="left" vertical="center" wrapText="1"/>
    </xf>
    <xf numFmtId="0" fontId="20" fillId="0" borderId="12" xfId="0" applyFont="1" applyBorder="1" applyAlignment="1">
      <alignment horizontal="left" vertical="center" wrapText="1"/>
    </xf>
    <xf numFmtId="0" fontId="20" fillId="0" borderId="24" xfId="0" applyFont="1" applyBorder="1" applyAlignment="1">
      <alignment horizontal="left" vertical="center" wrapText="1"/>
    </xf>
    <xf numFmtId="0" fontId="20" fillId="0" borderId="11" xfId="0" applyFont="1" applyBorder="1" applyAlignment="1">
      <alignment horizontal="left" vertical="center" wrapText="1"/>
    </xf>
  </cellXfs>
  <cellStyles count="5">
    <cellStyle name="パーセント" xfId="2" builtinId="5"/>
    <cellStyle name="ハイパーリンク" xfId="4" builtinId="8"/>
    <cellStyle name="桁区切り" xfId="1" builtinId="6"/>
    <cellStyle name="標準" xfId="0" builtinId="0"/>
    <cellStyle name="標準 2" xfId="3" xr:uid="{00000000-0005-0000-0000-000004000000}"/>
  </cellStyles>
  <dxfs count="26">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9733;&#35519;&#26619;&#31080;C"/><Relationship Id="rId2" Type="http://schemas.openxmlformats.org/officeDocument/2006/relationships/hyperlink" Target="#&#9733;&#35519;&#26619;&#31080;B"/><Relationship Id="rId1" Type="http://schemas.openxmlformats.org/officeDocument/2006/relationships/hyperlink" Target="#&#9733;&#35519;&#26619;&#31080;A"/><Relationship Id="rId5" Type="http://schemas.openxmlformats.org/officeDocument/2006/relationships/hyperlink" Target="#&#9733;&#29992;&#35486;&#38598;B"/><Relationship Id="rId4" Type="http://schemas.openxmlformats.org/officeDocument/2006/relationships/hyperlink" Target="#&#9733;&#29992;&#35486;&#38598;A"/></Relationships>
</file>

<file path=xl/drawings/_rels/drawing3.xml.rels><?xml version="1.0" encoding="UTF-8" standalone="yes"?>
<Relationships xmlns="http://schemas.openxmlformats.org/package/2006/relationships"><Relationship Id="rId1" Type="http://schemas.openxmlformats.org/officeDocument/2006/relationships/hyperlink" Target="#&#9733;&#35519;&#26619;&#31080;B"/></Relationships>
</file>

<file path=xl/drawings/_rels/drawing4.xml.rels><?xml version="1.0" encoding="UTF-8" standalone="yes"?>
<Relationships xmlns="http://schemas.openxmlformats.org/package/2006/relationships"><Relationship Id="rId2" Type="http://schemas.openxmlformats.org/officeDocument/2006/relationships/hyperlink" Target="#&#9733;&#35519;&#26619;&#31080;B"/><Relationship Id="rId1" Type="http://schemas.openxmlformats.org/officeDocument/2006/relationships/hyperlink" Target="#&#9733;&#35519;&#26619;&#31080;A"/></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hyperlink" Target="#&#9733;&#35519;&#26619;&#31080;C"/></Relationships>
</file>

<file path=xl/drawings/_rels/drawing6.xml.rels><?xml version="1.0" encoding="UTF-8" standalone="yes"?>
<Relationships xmlns="http://schemas.openxmlformats.org/package/2006/relationships"><Relationship Id="rId2" Type="http://schemas.openxmlformats.org/officeDocument/2006/relationships/hyperlink" Target="#&#9733;&#29992;&#35486;&#38598;B"/><Relationship Id="rId1" Type="http://schemas.openxmlformats.org/officeDocument/2006/relationships/hyperlink" Target="#&#9733;&#29992;&#35486;&#38598;A"/></Relationships>
</file>

<file path=xl/drawings/drawing1.xml><?xml version="1.0" encoding="utf-8"?>
<xdr:wsDr xmlns:xdr="http://schemas.openxmlformats.org/drawingml/2006/spreadsheetDrawing" xmlns:a="http://schemas.openxmlformats.org/drawingml/2006/main">
  <xdr:twoCellAnchor editAs="oneCell">
    <xdr:from>
      <xdr:col>12</xdr:col>
      <xdr:colOff>54428</xdr:colOff>
      <xdr:row>20</xdr:row>
      <xdr:rowOff>140874</xdr:rowOff>
    </xdr:from>
    <xdr:to>
      <xdr:col>21</xdr:col>
      <xdr:colOff>106456</xdr:colOff>
      <xdr:row>20</xdr:row>
      <xdr:rowOff>1437153</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942869" y="3973286"/>
          <a:ext cx="3077616" cy="1296279"/>
        </a:xfrm>
        <a:prstGeom prst="rect">
          <a:avLst/>
        </a:prstGeom>
      </xdr:spPr>
    </xdr:pic>
    <xdr:clientData/>
  </xdr:twoCellAnchor>
  <xdr:twoCellAnchor editAs="oneCell">
    <xdr:from>
      <xdr:col>2</xdr:col>
      <xdr:colOff>144874</xdr:colOff>
      <xdr:row>20</xdr:row>
      <xdr:rowOff>92049</xdr:rowOff>
    </xdr:from>
    <xdr:to>
      <xdr:col>5</xdr:col>
      <xdr:colOff>257534</xdr:colOff>
      <xdr:row>20</xdr:row>
      <xdr:rowOff>1728107</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689160" y="4065335"/>
          <a:ext cx="1133195" cy="1636058"/>
        </a:xfrm>
        <a:prstGeom prst="rect">
          <a:avLst/>
        </a:prstGeom>
      </xdr:spPr>
    </xdr:pic>
    <xdr:clientData/>
  </xdr:twoCellAnchor>
  <xdr:twoCellAnchor>
    <xdr:from>
      <xdr:col>4</xdr:col>
      <xdr:colOff>283054</xdr:colOff>
      <xdr:row>20</xdr:row>
      <xdr:rowOff>402746</xdr:rowOff>
    </xdr:from>
    <xdr:to>
      <xdr:col>6</xdr:col>
      <xdr:colOff>193196</xdr:colOff>
      <xdr:row>20</xdr:row>
      <xdr:rowOff>688496</xdr:rowOff>
    </xdr:to>
    <xdr:sp macro="" textlink="">
      <xdr:nvSpPr>
        <xdr:cNvPr id="3" name="矢印: 下 2">
          <a:extLst>
            <a:ext uri="{FF2B5EF4-FFF2-40B4-BE49-F238E27FC236}">
              <a16:creationId xmlns:a16="http://schemas.microsoft.com/office/drawing/2014/main" id="{00000000-0008-0000-0000-000003000000}"/>
            </a:ext>
          </a:extLst>
        </xdr:cNvPr>
        <xdr:cNvSpPr/>
      </xdr:nvSpPr>
      <xdr:spPr>
        <a:xfrm rot="4528785">
          <a:off x="1628775" y="11287125"/>
          <a:ext cx="285750" cy="57689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20</xdr:row>
      <xdr:rowOff>200025</xdr:rowOff>
    </xdr:from>
    <xdr:to>
      <xdr:col>10</xdr:col>
      <xdr:colOff>28575</xdr:colOff>
      <xdr:row>20</xdr:row>
      <xdr:rowOff>609600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981200" y="11229975"/>
          <a:ext cx="1247775" cy="40957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①クリック</a:t>
          </a:r>
        </a:p>
      </xdr:txBody>
    </xdr:sp>
    <xdr:clientData/>
  </xdr:twoCellAnchor>
  <xdr:twoCellAnchor>
    <xdr:from>
      <xdr:col>4</xdr:col>
      <xdr:colOff>273529</xdr:colOff>
      <xdr:row>20</xdr:row>
      <xdr:rowOff>1012345</xdr:rowOff>
    </xdr:from>
    <xdr:to>
      <xdr:col>6</xdr:col>
      <xdr:colOff>183671</xdr:colOff>
      <xdr:row>20</xdr:row>
      <xdr:rowOff>1298095</xdr:rowOff>
    </xdr:to>
    <xdr:sp macro="" textlink="">
      <xdr:nvSpPr>
        <xdr:cNvPr id="5" name="矢印: 下 4">
          <a:extLst>
            <a:ext uri="{FF2B5EF4-FFF2-40B4-BE49-F238E27FC236}">
              <a16:creationId xmlns:a16="http://schemas.microsoft.com/office/drawing/2014/main" id="{00000000-0008-0000-0000-000005000000}"/>
            </a:ext>
          </a:extLst>
        </xdr:cNvPr>
        <xdr:cNvSpPr/>
      </xdr:nvSpPr>
      <xdr:spPr>
        <a:xfrm rot="6442183">
          <a:off x="1619250" y="11896724"/>
          <a:ext cx="285750" cy="57689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104775</xdr:colOff>
      <xdr:row>20</xdr:row>
      <xdr:rowOff>1009650</xdr:rowOff>
    </xdr:from>
    <xdr:to>
      <xdr:col>11</xdr:col>
      <xdr:colOff>66675</xdr:colOff>
      <xdr:row>20</xdr:row>
      <xdr:rowOff>1419225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71675" y="12039600"/>
          <a:ext cx="1628775" cy="40957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②当てはまるものを選択</a:t>
          </a:r>
        </a:p>
      </xdr:txBody>
    </xdr:sp>
    <xdr:clientData/>
  </xdr:twoCellAnchor>
  <xdr:twoCellAnchor>
    <xdr:from>
      <xdr:col>17</xdr:col>
      <xdr:colOff>15583</xdr:colOff>
      <xdr:row>20</xdr:row>
      <xdr:rowOff>487456</xdr:rowOff>
    </xdr:from>
    <xdr:to>
      <xdr:col>17</xdr:col>
      <xdr:colOff>304134</xdr:colOff>
      <xdr:row>20</xdr:row>
      <xdr:rowOff>1064348</xdr:rowOff>
    </xdr:to>
    <xdr:sp macro="" textlink="">
      <xdr:nvSpPr>
        <xdr:cNvPr id="8" name="矢印: 下 7">
          <a:extLst>
            <a:ext uri="{FF2B5EF4-FFF2-40B4-BE49-F238E27FC236}">
              <a16:creationId xmlns:a16="http://schemas.microsoft.com/office/drawing/2014/main" id="{00000000-0008-0000-0000-000008000000}"/>
            </a:ext>
          </a:extLst>
        </xdr:cNvPr>
        <xdr:cNvSpPr/>
      </xdr:nvSpPr>
      <xdr:spPr>
        <a:xfrm rot="10800000">
          <a:off x="5584907" y="4319868"/>
          <a:ext cx="288551" cy="57689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82258</xdr:colOff>
      <xdr:row>20</xdr:row>
      <xdr:rowOff>1008610</xdr:rowOff>
    </xdr:from>
    <xdr:to>
      <xdr:col>18</xdr:col>
      <xdr:colOff>237485</xdr:colOff>
      <xdr:row>20</xdr:row>
      <xdr:rowOff>1418185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315405" y="4841022"/>
          <a:ext cx="827580" cy="40957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直接入力</a:t>
          </a:r>
        </a:p>
      </xdr:txBody>
    </xdr:sp>
    <xdr:clientData/>
  </xdr:twoCellAnchor>
  <xdr:twoCellAnchor editAs="oneCell">
    <xdr:from>
      <xdr:col>2</xdr:col>
      <xdr:colOff>22412</xdr:colOff>
      <xdr:row>25</xdr:row>
      <xdr:rowOff>179294</xdr:rowOff>
    </xdr:from>
    <xdr:to>
      <xdr:col>10</xdr:col>
      <xdr:colOff>168089</xdr:colOff>
      <xdr:row>25</xdr:row>
      <xdr:rowOff>1232647</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549088" y="7283823"/>
          <a:ext cx="2835089" cy="1053353"/>
        </a:xfrm>
        <a:prstGeom prst="rect">
          <a:avLst/>
        </a:prstGeom>
      </xdr:spPr>
    </xdr:pic>
    <xdr:clientData/>
  </xdr:twoCellAnchor>
  <xdr:twoCellAnchor editAs="oneCell">
    <xdr:from>
      <xdr:col>11</xdr:col>
      <xdr:colOff>323369</xdr:colOff>
      <xdr:row>25</xdr:row>
      <xdr:rowOff>341779</xdr:rowOff>
    </xdr:from>
    <xdr:to>
      <xdr:col>21</xdr:col>
      <xdr:colOff>122463</xdr:colOff>
      <xdr:row>25</xdr:row>
      <xdr:rowOff>1292678</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3929262" y="7635208"/>
          <a:ext cx="3200880" cy="950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6</xdr:col>
      <xdr:colOff>420400</xdr:colOff>
      <xdr:row>6</xdr:row>
      <xdr:rowOff>180975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2CA6A3D8-47D2-4CE9-AD53-6F8E1736468C}"/>
            </a:ext>
          </a:extLst>
        </xdr:cNvPr>
        <xdr:cNvSpPr/>
      </xdr:nvSpPr>
      <xdr:spPr>
        <a:xfrm>
          <a:off x="323850" y="1143000"/>
          <a:ext cx="3722400" cy="409575"/>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調査票Ａ：プラスチック廃棄物排出量</a:t>
          </a:r>
        </a:p>
      </xdr:txBody>
    </xdr:sp>
    <xdr:clientData/>
  </xdr:twoCellAnchor>
  <xdr:twoCellAnchor>
    <xdr:from>
      <xdr:col>1</xdr:col>
      <xdr:colOff>0</xdr:colOff>
      <xdr:row>8</xdr:row>
      <xdr:rowOff>0</xdr:rowOff>
    </xdr:from>
    <xdr:to>
      <xdr:col>6</xdr:col>
      <xdr:colOff>420400</xdr:colOff>
      <xdr:row>9</xdr:row>
      <xdr:rowOff>180975</xdr:rowOff>
    </xdr:to>
    <xdr:sp macro="" textlink="">
      <xdr:nvSpPr>
        <xdr:cNvPr id="3" name="四角形: 角度付き 2">
          <a:hlinkClick xmlns:r="http://schemas.openxmlformats.org/officeDocument/2006/relationships" r:id="rId2"/>
          <a:extLst>
            <a:ext uri="{FF2B5EF4-FFF2-40B4-BE49-F238E27FC236}">
              <a16:creationId xmlns:a16="http://schemas.microsoft.com/office/drawing/2014/main" id="{2E795F04-3482-4568-BBBB-465D51BEBA1D}"/>
            </a:ext>
          </a:extLst>
        </xdr:cNvPr>
        <xdr:cNvSpPr/>
      </xdr:nvSpPr>
      <xdr:spPr>
        <a:xfrm>
          <a:off x="323850" y="1828800"/>
          <a:ext cx="3722400" cy="409575"/>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調査票Ｂ：ワンウェイプラスチック製品取扱量</a:t>
          </a:r>
        </a:p>
      </xdr:txBody>
    </xdr:sp>
    <xdr:clientData/>
  </xdr:twoCellAnchor>
  <xdr:twoCellAnchor>
    <xdr:from>
      <xdr:col>1</xdr:col>
      <xdr:colOff>0</xdr:colOff>
      <xdr:row>11</xdr:row>
      <xdr:rowOff>0</xdr:rowOff>
    </xdr:from>
    <xdr:to>
      <xdr:col>6</xdr:col>
      <xdr:colOff>419100</xdr:colOff>
      <xdr:row>12</xdr:row>
      <xdr:rowOff>180975</xdr:rowOff>
    </xdr:to>
    <xdr:sp macro="" textlink="">
      <xdr:nvSpPr>
        <xdr:cNvPr id="4" name="四角形: 角度付き 3">
          <a:hlinkClick xmlns:r="http://schemas.openxmlformats.org/officeDocument/2006/relationships" r:id="rId3"/>
          <a:extLst>
            <a:ext uri="{FF2B5EF4-FFF2-40B4-BE49-F238E27FC236}">
              <a16:creationId xmlns:a16="http://schemas.microsoft.com/office/drawing/2014/main" id="{C6230926-1B43-4B8F-B1A2-80ED793D9F32}"/>
            </a:ext>
          </a:extLst>
        </xdr:cNvPr>
        <xdr:cNvSpPr/>
      </xdr:nvSpPr>
      <xdr:spPr>
        <a:xfrm>
          <a:off x="323850" y="2514600"/>
          <a:ext cx="3721100" cy="409575"/>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調査票Ｃ：プラスチックの資源循環に関する要望</a:t>
          </a:r>
        </a:p>
      </xdr:txBody>
    </xdr:sp>
    <xdr:clientData/>
  </xdr:twoCellAnchor>
  <xdr:twoCellAnchor>
    <xdr:from>
      <xdr:col>7</xdr:col>
      <xdr:colOff>0</xdr:colOff>
      <xdr:row>5</xdr:row>
      <xdr:rowOff>0</xdr:rowOff>
    </xdr:from>
    <xdr:to>
      <xdr:col>10</xdr:col>
      <xdr:colOff>476250</xdr:colOff>
      <xdr:row>6</xdr:row>
      <xdr:rowOff>180975</xdr:rowOff>
    </xdr:to>
    <xdr:sp macro="" textlink="">
      <xdr:nvSpPr>
        <xdr:cNvPr id="6" name="四角形: 角度付き 5">
          <a:hlinkClick xmlns:r="http://schemas.openxmlformats.org/officeDocument/2006/relationships" r:id="rId4"/>
          <a:extLst>
            <a:ext uri="{FF2B5EF4-FFF2-40B4-BE49-F238E27FC236}">
              <a16:creationId xmlns:a16="http://schemas.microsoft.com/office/drawing/2014/main" id="{D55175C5-912A-46EC-9540-B9B24290F758}"/>
            </a:ext>
          </a:extLst>
        </xdr:cNvPr>
        <xdr:cNvSpPr/>
      </xdr:nvSpPr>
      <xdr:spPr>
        <a:xfrm>
          <a:off x="4286250" y="1143000"/>
          <a:ext cx="2457450" cy="409575"/>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用語集Ａ（調査票Ａに対応）</a:t>
          </a:r>
        </a:p>
      </xdr:txBody>
    </xdr:sp>
    <xdr:clientData/>
  </xdr:twoCellAnchor>
  <xdr:twoCellAnchor>
    <xdr:from>
      <xdr:col>7</xdr:col>
      <xdr:colOff>0</xdr:colOff>
      <xdr:row>8</xdr:row>
      <xdr:rowOff>0</xdr:rowOff>
    </xdr:from>
    <xdr:to>
      <xdr:col>10</xdr:col>
      <xdr:colOff>476250</xdr:colOff>
      <xdr:row>9</xdr:row>
      <xdr:rowOff>180975</xdr:rowOff>
    </xdr:to>
    <xdr:sp macro="" textlink="">
      <xdr:nvSpPr>
        <xdr:cNvPr id="7" name="四角形: 角度付き 6">
          <a:hlinkClick xmlns:r="http://schemas.openxmlformats.org/officeDocument/2006/relationships" r:id="rId5"/>
          <a:extLst>
            <a:ext uri="{FF2B5EF4-FFF2-40B4-BE49-F238E27FC236}">
              <a16:creationId xmlns:a16="http://schemas.microsoft.com/office/drawing/2014/main" id="{C58E72C9-0785-42CD-9A40-04E2FC2DD0D5}"/>
            </a:ext>
          </a:extLst>
        </xdr:cNvPr>
        <xdr:cNvSpPr/>
      </xdr:nvSpPr>
      <xdr:spPr>
        <a:xfrm>
          <a:off x="4286250" y="1828800"/>
          <a:ext cx="2457450" cy="409575"/>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用語集Ｂ（調査票Ｂに対応）</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157</xdr:row>
      <xdr:rowOff>0</xdr:rowOff>
    </xdr:from>
    <xdr:to>
      <xdr:col>15</xdr:col>
      <xdr:colOff>200025</xdr:colOff>
      <xdr:row>158</xdr:row>
      <xdr:rowOff>57150</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2A73CB2F-92C1-4198-9711-701AC898580A}"/>
            </a:ext>
          </a:extLst>
        </xdr:cNvPr>
        <xdr:cNvSpPr/>
      </xdr:nvSpPr>
      <xdr:spPr>
        <a:xfrm>
          <a:off x="2533650" y="41529000"/>
          <a:ext cx="2533650" cy="419100"/>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調査票</a:t>
          </a:r>
          <a:r>
            <a:rPr kumimoji="1" lang="en-US" altLang="ja-JP" sz="1100" b="1">
              <a:solidFill>
                <a:sysClr val="windowText" lastClr="000000"/>
              </a:solidFill>
            </a:rPr>
            <a:t>B</a:t>
          </a:r>
          <a:r>
            <a:rPr kumimoji="1" lang="ja-JP" altLang="en-US" sz="1100" b="1">
              <a:solidFill>
                <a:sysClr val="windowText" lastClr="000000"/>
              </a:solidFill>
            </a:rPr>
            <a:t>のご回答はこちら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47</xdr:row>
      <xdr:rowOff>0</xdr:rowOff>
    </xdr:from>
    <xdr:to>
      <xdr:col>3</xdr:col>
      <xdr:colOff>266700</xdr:colOff>
      <xdr:row>48</xdr:row>
      <xdr:rowOff>180975</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93405B77-8E01-4303-8568-45F4A205DBDA}"/>
            </a:ext>
          </a:extLst>
        </xdr:cNvPr>
        <xdr:cNvSpPr/>
      </xdr:nvSpPr>
      <xdr:spPr>
        <a:xfrm>
          <a:off x="228600" y="3209925"/>
          <a:ext cx="1638300" cy="419100"/>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調査票</a:t>
          </a:r>
          <a:r>
            <a:rPr kumimoji="1" lang="en-US" altLang="ja-JP" sz="1100" b="1">
              <a:solidFill>
                <a:sysClr val="windowText" lastClr="000000"/>
              </a:solidFill>
            </a:rPr>
            <a:t>A</a:t>
          </a:r>
          <a:r>
            <a:rPr kumimoji="1" lang="ja-JP" altLang="en-US" sz="1100" b="1">
              <a:solidFill>
                <a:sysClr val="windowText" lastClr="000000"/>
              </a:solidFill>
            </a:rPr>
            <a:t>へ戻る</a:t>
          </a:r>
        </a:p>
      </xdr:txBody>
    </xdr:sp>
    <xdr:clientData/>
  </xdr:twoCellAnchor>
  <xdr:twoCellAnchor>
    <xdr:from>
      <xdr:col>1</xdr:col>
      <xdr:colOff>0</xdr:colOff>
      <xdr:row>50</xdr:row>
      <xdr:rowOff>0</xdr:rowOff>
    </xdr:from>
    <xdr:to>
      <xdr:col>3</xdr:col>
      <xdr:colOff>276225</xdr:colOff>
      <xdr:row>51</xdr:row>
      <xdr:rowOff>180975</xdr:rowOff>
    </xdr:to>
    <xdr:sp macro="" textlink="">
      <xdr:nvSpPr>
        <xdr:cNvPr id="3" name="四角形: 角度付き 2">
          <a:hlinkClick xmlns:r="http://schemas.openxmlformats.org/officeDocument/2006/relationships" r:id="rId2"/>
          <a:extLst>
            <a:ext uri="{FF2B5EF4-FFF2-40B4-BE49-F238E27FC236}">
              <a16:creationId xmlns:a16="http://schemas.microsoft.com/office/drawing/2014/main" id="{50BD00F4-A118-4AEF-93C1-CAD062D1B204}"/>
            </a:ext>
          </a:extLst>
        </xdr:cNvPr>
        <xdr:cNvSpPr/>
      </xdr:nvSpPr>
      <xdr:spPr>
        <a:xfrm>
          <a:off x="228600" y="3924300"/>
          <a:ext cx="1647825" cy="419100"/>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調査票</a:t>
          </a:r>
          <a:r>
            <a:rPr kumimoji="1" lang="en-US" altLang="ja-JP" sz="1100" b="1">
              <a:solidFill>
                <a:sysClr val="windowText" lastClr="000000"/>
              </a:solidFill>
            </a:rPr>
            <a:t>B</a:t>
          </a:r>
          <a:r>
            <a:rPr kumimoji="1" lang="ja-JP" altLang="en-US" sz="1100" b="1">
              <a:solidFill>
                <a:sysClr val="windowText" lastClr="000000"/>
              </a:solidFill>
            </a:rPr>
            <a:t>へすすむ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74544</xdr:colOff>
      <xdr:row>53</xdr:row>
      <xdr:rowOff>223631</xdr:rowOff>
    </xdr:from>
    <xdr:to>
      <xdr:col>14</xdr:col>
      <xdr:colOff>289063</xdr:colOff>
      <xdr:row>54</xdr:row>
      <xdr:rowOff>402535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12A47439-45B1-410D-84D9-21DDA08F3E13}"/>
            </a:ext>
          </a:extLst>
        </xdr:cNvPr>
        <xdr:cNvSpPr/>
      </xdr:nvSpPr>
      <xdr:spPr>
        <a:xfrm>
          <a:off x="2269435" y="16109674"/>
          <a:ext cx="2533650" cy="419100"/>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調査票</a:t>
          </a:r>
          <a:r>
            <a:rPr kumimoji="1" lang="en-US" altLang="ja-JP" sz="1100" b="1">
              <a:solidFill>
                <a:sysClr val="windowText" lastClr="000000"/>
              </a:solidFill>
            </a:rPr>
            <a:t>C</a:t>
          </a:r>
          <a:r>
            <a:rPr kumimoji="1" lang="ja-JP" altLang="en-US" sz="1100" b="1">
              <a:solidFill>
                <a:sysClr val="windowText" lastClr="000000"/>
              </a:solidFill>
            </a:rPr>
            <a:t>のご回答はこちら</a:t>
          </a:r>
        </a:p>
      </xdr:txBody>
    </xdr:sp>
    <xdr:clientData/>
  </xdr:twoCellAnchor>
  <xdr:twoCellAnchor editAs="oneCell">
    <xdr:from>
      <xdr:col>2</xdr:col>
      <xdr:colOff>0</xdr:colOff>
      <xdr:row>29</xdr:row>
      <xdr:rowOff>0</xdr:rowOff>
    </xdr:from>
    <xdr:to>
      <xdr:col>22</xdr:col>
      <xdr:colOff>6350</xdr:colOff>
      <xdr:row>47</xdr:row>
      <xdr:rowOff>60614</xdr:rowOff>
    </xdr:to>
    <xdr:pic>
      <xdr:nvPicPr>
        <xdr:cNvPr id="7" name="図 6">
          <a:extLst>
            <a:ext uri="{FF2B5EF4-FFF2-40B4-BE49-F238E27FC236}">
              <a16:creationId xmlns:a16="http://schemas.microsoft.com/office/drawing/2014/main" id="{A544DFF9-763F-457D-A82C-685ECFADCE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1091" y="6684818"/>
          <a:ext cx="6702714" cy="6722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0</xdr:rowOff>
    </xdr:from>
    <xdr:to>
      <xdr:col>4</xdr:col>
      <xdr:colOff>476250</xdr:colOff>
      <xdr:row>6</xdr:row>
      <xdr:rowOff>180975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691EAFC6-E3BD-4F31-96F1-5583CAA55459}"/>
            </a:ext>
          </a:extLst>
        </xdr:cNvPr>
        <xdr:cNvSpPr/>
      </xdr:nvSpPr>
      <xdr:spPr>
        <a:xfrm>
          <a:off x="323850" y="1190625"/>
          <a:ext cx="2533650" cy="419100"/>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用語集Ａ（調査票Ａに対応）</a:t>
          </a:r>
        </a:p>
      </xdr:txBody>
    </xdr:sp>
    <xdr:clientData/>
  </xdr:twoCellAnchor>
  <xdr:twoCellAnchor>
    <xdr:from>
      <xdr:col>1</xdr:col>
      <xdr:colOff>0</xdr:colOff>
      <xdr:row>8</xdr:row>
      <xdr:rowOff>0</xdr:rowOff>
    </xdr:from>
    <xdr:to>
      <xdr:col>4</xdr:col>
      <xdr:colOff>476250</xdr:colOff>
      <xdr:row>9</xdr:row>
      <xdr:rowOff>180975</xdr:rowOff>
    </xdr:to>
    <xdr:sp macro="" textlink="">
      <xdr:nvSpPr>
        <xdr:cNvPr id="3" name="四角形: 角度付き 2">
          <a:hlinkClick xmlns:r="http://schemas.openxmlformats.org/officeDocument/2006/relationships" r:id="rId2"/>
          <a:extLst>
            <a:ext uri="{FF2B5EF4-FFF2-40B4-BE49-F238E27FC236}">
              <a16:creationId xmlns:a16="http://schemas.microsoft.com/office/drawing/2014/main" id="{B43AFC01-B02A-42DE-B6B3-2B3ED3E95340}"/>
            </a:ext>
          </a:extLst>
        </xdr:cNvPr>
        <xdr:cNvSpPr/>
      </xdr:nvSpPr>
      <xdr:spPr>
        <a:xfrm>
          <a:off x="323850" y="1905000"/>
          <a:ext cx="2533650" cy="419100"/>
        </a:xfrm>
        <a:prstGeom prst="beve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b="1">
              <a:solidFill>
                <a:sysClr val="windowText" lastClr="000000"/>
              </a:solidFill>
            </a:rPr>
            <a:t>用語集Ｂ（調査票Ｂに対応）</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X43"/>
  <sheetViews>
    <sheetView showGridLines="0" tabSelected="1" zoomScaleNormal="100" zoomScaleSheetLayoutView="85" workbookViewId="0">
      <selection activeCell="I13" sqref="I13:U13"/>
    </sheetView>
  </sheetViews>
  <sheetFormatPr defaultColWidth="4.75" defaultRowHeight="18.75"/>
  <cols>
    <col min="1" max="1" width="4.75" style="5"/>
    <col min="2" max="2" width="2.25" style="6" customWidth="1"/>
    <col min="3" max="22" width="4.375" style="7" customWidth="1"/>
    <col min="23" max="23" width="2.25" style="7" customWidth="1"/>
    <col min="24" max="24" width="4.75" style="23"/>
    <col min="25" max="16384" width="4.75" style="7"/>
  </cols>
  <sheetData>
    <row r="2" spans="2:24" ht="24">
      <c r="C2" s="106" t="s">
        <v>323</v>
      </c>
      <c r="D2" s="106"/>
      <c r="E2" s="106"/>
      <c r="F2" s="106"/>
      <c r="G2" s="106"/>
      <c r="H2" s="106"/>
      <c r="I2" s="106"/>
      <c r="J2" s="106"/>
      <c r="K2" s="106"/>
      <c r="L2" s="106"/>
      <c r="M2" s="106"/>
      <c r="N2" s="106"/>
      <c r="O2" s="106"/>
      <c r="P2" s="106"/>
      <c r="Q2" s="106"/>
      <c r="R2" s="106"/>
      <c r="S2" s="106"/>
      <c r="T2" s="106"/>
      <c r="U2" s="106"/>
      <c r="V2" s="106"/>
    </row>
    <row r="3" spans="2:24">
      <c r="C3" s="15"/>
      <c r="D3" s="15"/>
      <c r="E3" s="15"/>
      <c r="F3" s="15"/>
      <c r="G3" s="15"/>
      <c r="H3" s="15"/>
      <c r="I3" s="15"/>
      <c r="J3" s="15"/>
      <c r="K3" s="15"/>
      <c r="L3" s="15"/>
      <c r="M3" s="15"/>
      <c r="N3" s="15"/>
      <c r="P3" s="15"/>
      <c r="Q3" s="15"/>
      <c r="R3" s="15"/>
      <c r="S3" s="15"/>
      <c r="T3" s="15"/>
      <c r="U3" s="15"/>
    </row>
    <row r="4" spans="2:24">
      <c r="C4" s="13" t="s">
        <v>0</v>
      </c>
      <c r="D4" s="15"/>
      <c r="E4" s="15"/>
      <c r="F4" s="15"/>
      <c r="G4" s="15"/>
      <c r="H4" s="15"/>
      <c r="I4" s="15"/>
      <c r="J4" s="15"/>
      <c r="K4" s="15"/>
      <c r="L4" s="15"/>
      <c r="M4" s="15"/>
      <c r="N4" s="15"/>
      <c r="O4" s="15"/>
      <c r="P4" s="15"/>
      <c r="Q4" s="15"/>
      <c r="R4" s="15"/>
      <c r="S4" s="15"/>
      <c r="T4" s="15"/>
      <c r="U4" s="15"/>
    </row>
    <row r="5" spans="2:24" ht="7.5" customHeight="1">
      <c r="C5" s="9"/>
    </row>
    <row r="6" spans="2:24">
      <c r="B6" s="24"/>
      <c r="C6" s="15" t="s">
        <v>1</v>
      </c>
      <c r="D6" s="15"/>
      <c r="E6" s="15"/>
      <c r="F6" s="15"/>
      <c r="G6" s="15"/>
      <c r="H6" s="15"/>
      <c r="I6" s="15"/>
      <c r="J6" s="15"/>
      <c r="K6" s="15"/>
      <c r="L6" s="15"/>
      <c r="M6" s="15"/>
      <c r="N6" s="15"/>
      <c r="O6" s="15"/>
      <c r="P6" s="15"/>
      <c r="Q6" s="15"/>
      <c r="R6" s="15"/>
      <c r="S6" s="15"/>
      <c r="T6" s="15"/>
      <c r="U6" s="15"/>
      <c r="X6" s="25"/>
    </row>
    <row r="7" spans="2:24">
      <c r="B7" s="24"/>
      <c r="C7" s="15" t="s">
        <v>322</v>
      </c>
      <c r="D7" s="15"/>
      <c r="E7" s="15"/>
      <c r="F7" s="15"/>
      <c r="G7" s="15"/>
      <c r="H7" s="15"/>
      <c r="I7" s="15"/>
      <c r="J7" s="15"/>
      <c r="K7" s="15"/>
      <c r="L7" s="15"/>
      <c r="M7" s="15"/>
      <c r="N7" s="15"/>
      <c r="O7" s="15"/>
      <c r="P7" s="15"/>
      <c r="Q7" s="15"/>
      <c r="R7" s="15"/>
      <c r="S7" s="15"/>
      <c r="T7" s="15"/>
      <c r="U7" s="15"/>
      <c r="X7" s="25"/>
    </row>
    <row r="8" spans="2:24">
      <c r="C8" s="15"/>
      <c r="D8" s="15"/>
      <c r="E8" s="15"/>
      <c r="F8" s="15"/>
      <c r="G8" s="15"/>
      <c r="H8" s="15"/>
      <c r="I8" s="15"/>
      <c r="J8" s="15"/>
      <c r="K8" s="15"/>
      <c r="L8" s="15"/>
      <c r="M8" s="15"/>
      <c r="N8" s="15"/>
      <c r="O8" s="15"/>
      <c r="P8" s="15"/>
      <c r="Q8" s="15"/>
      <c r="R8" s="15"/>
      <c r="S8" s="15"/>
      <c r="T8" s="15"/>
      <c r="U8" s="15"/>
    </row>
    <row r="9" spans="2:24">
      <c r="C9" s="13" t="s">
        <v>2</v>
      </c>
      <c r="D9" s="15"/>
      <c r="E9" s="15"/>
      <c r="F9" s="15"/>
      <c r="G9" s="15"/>
      <c r="H9" s="15"/>
      <c r="I9" s="15"/>
      <c r="J9" s="15"/>
      <c r="K9" s="15"/>
      <c r="L9" s="15"/>
      <c r="M9" s="15"/>
      <c r="N9" s="15"/>
      <c r="O9" s="15"/>
      <c r="P9" s="15"/>
      <c r="Q9" s="15"/>
      <c r="R9" s="15"/>
      <c r="S9" s="15"/>
      <c r="T9" s="15"/>
      <c r="U9" s="15"/>
    </row>
    <row r="10" spans="2:24" ht="7.5" customHeight="1">
      <c r="C10" s="9"/>
    </row>
    <row r="11" spans="2:24">
      <c r="C11" s="15" t="s">
        <v>117</v>
      </c>
      <c r="D11" s="15"/>
      <c r="E11" s="15"/>
      <c r="F11" s="15"/>
      <c r="G11" s="15"/>
      <c r="H11" s="15"/>
      <c r="I11" s="15"/>
      <c r="J11" s="15"/>
      <c r="K11" s="15"/>
      <c r="L11" s="15"/>
      <c r="M11" s="15"/>
      <c r="N11" s="15"/>
      <c r="O11" s="15"/>
      <c r="P11" s="15"/>
      <c r="Q11" s="15"/>
      <c r="R11" s="15"/>
      <c r="S11" s="15"/>
      <c r="T11" s="15"/>
      <c r="U11" s="15"/>
      <c r="V11" s="15"/>
    </row>
    <row r="12" spans="2:24" ht="7.5" customHeight="1">
      <c r="C12" s="9"/>
    </row>
    <row r="13" spans="2:24">
      <c r="D13" s="107" t="s">
        <v>116</v>
      </c>
      <c r="E13" s="108"/>
      <c r="F13" s="108"/>
      <c r="G13" s="108"/>
      <c r="H13" s="109"/>
      <c r="I13" s="110" t="s">
        <v>103</v>
      </c>
      <c r="J13" s="104"/>
      <c r="K13" s="104"/>
      <c r="L13" s="104"/>
      <c r="M13" s="104"/>
      <c r="N13" s="104"/>
      <c r="O13" s="104"/>
      <c r="P13" s="104"/>
      <c r="Q13" s="104"/>
      <c r="R13" s="104"/>
      <c r="S13" s="104"/>
      <c r="T13" s="104"/>
      <c r="U13" s="105"/>
      <c r="V13" s="26"/>
    </row>
    <row r="14" spans="2:24" ht="7.5" customHeight="1">
      <c r="C14" s="9"/>
    </row>
    <row r="15" spans="2:24">
      <c r="D15" s="102" t="s">
        <v>114</v>
      </c>
      <c r="E15" s="102"/>
      <c r="F15" s="102"/>
      <c r="G15" s="102"/>
      <c r="H15" s="102"/>
      <c r="I15" s="103" t="s">
        <v>115</v>
      </c>
      <c r="J15" s="104"/>
      <c r="K15" s="104"/>
      <c r="L15" s="104"/>
      <c r="M15" s="104"/>
      <c r="N15" s="104"/>
      <c r="O15" s="104"/>
      <c r="P15" s="104"/>
      <c r="Q15" s="104"/>
      <c r="R15" s="104"/>
      <c r="S15" s="104"/>
      <c r="T15" s="104"/>
      <c r="U15" s="105"/>
      <c r="V15" s="26"/>
    </row>
    <row r="16" spans="2:24" ht="37.5" customHeight="1">
      <c r="D16" s="102" t="s">
        <v>113</v>
      </c>
      <c r="E16" s="102"/>
      <c r="F16" s="102"/>
      <c r="G16" s="102"/>
      <c r="H16" s="102"/>
      <c r="I16" s="111" t="s">
        <v>307</v>
      </c>
      <c r="J16" s="112"/>
      <c r="K16" s="112"/>
      <c r="L16" s="112"/>
      <c r="M16" s="112"/>
      <c r="N16" s="112"/>
      <c r="O16" s="112"/>
      <c r="P16" s="112"/>
      <c r="Q16" s="112"/>
      <c r="R16" s="112"/>
      <c r="S16" s="112"/>
      <c r="T16" s="112"/>
      <c r="U16" s="113"/>
      <c r="V16" s="26"/>
    </row>
    <row r="17" spans="1:22">
      <c r="C17" s="26"/>
      <c r="D17" s="26"/>
      <c r="E17" s="26"/>
      <c r="F17" s="26"/>
      <c r="G17" s="26"/>
      <c r="H17" s="26"/>
      <c r="I17" s="26"/>
      <c r="J17" s="26"/>
      <c r="K17" s="26"/>
      <c r="L17" s="26"/>
      <c r="M17" s="26"/>
      <c r="N17" s="26"/>
      <c r="O17" s="26"/>
      <c r="P17" s="26"/>
      <c r="Q17" s="26"/>
      <c r="R17" s="26"/>
      <c r="S17" s="26"/>
      <c r="T17" s="26"/>
      <c r="U17" s="26"/>
      <c r="V17" s="26"/>
    </row>
    <row r="18" spans="1:22">
      <c r="C18" s="15" t="s">
        <v>3</v>
      </c>
      <c r="D18" s="15"/>
      <c r="E18" s="15"/>
      <c r="F18" s="15"/>
      <c r="G18" s="15"/>
      <c r="H18" s="15"/>
      <c r="I18" s="15"/>
      <c r="J18" s="15"/>
      <c r="K18" s="15"/>
      <c r="L18" s="15"/>
      <c r="M18" s="15"/>
      <c r="N18" s="15"/>
      <c r="O18" s="15"/>
      <c r="P18" s="15"/>
      <c r="Q18" s="15"/>
      <c r="R18" s="15"/>
      <c r="S18" s="15"/>
      <c r="T18" s="15"/>
      <c r="U18" s="15"/>
    </row>
    <row r="19" spans="1:22" ht="7.5" customHeight="1">
      <c r="C19" s="9"/>
    </row>
    <row r="20" spans="1:22">
      <c r="C20" s="102" t="s">
        <v>4</v>
      </c>
      <c r="D20" s="102"/>
      <c r="E20" s="102"/>
      <c r="F20" s="102"/>
      <c r="G20" s="15"/>
      <c r="H20" s="15"/>
      <c r="I20" s="15"/>
      <c r="J20" s="15"/>
      <c r="K20" s="15"/>
      <c r="L20" s="15"/>
      <c r="M20" s="114" t="s">
        <v>5</v>
      </c>
      <c r="N20" s="108"/>
      <c r="O20" s="108"/>
      <c r="P20" s="109"/>
      <c r="Q20" s="15"/>
      <c r="R20" s="15"/>
      <c r="S20" s="15"/>
    </row>
    <row r="21" spans="1:22" ht="137.25" customHeight="1">
      <c r="C21" s="15"/>
      <c r="D21" s="15"/>
      <c r="E21" s="15"/>
      <c r="F21" s="15"/>
      <c r="G21" s="15"/>
      <c r="H21" s="15"/>
      <c r="I21" s="15"/>
      <c r="J21" s="15"/>
      <c r="K21" s="15"/>
      <c r="L21" s="15"/>
      <c r="M21" s="15"/>
      <c r="N21" s="15"/>
      <c r="O21" s="15"/>
      <c r="P21" s="15"/>
      <c r="Q21" s="15"/>
      <c r="R21" s="15"/>
      <c r="S21" s="15"/>
      <c r="T21" s="15"/>
      <c r="U21" s="15"/>
    </row>
    <row r="22" spans="1:22">
      <c r="C22" s="10"/>
      <c r="D22" s="15"/>
      <c r="E22" s="15"/>
      <c r="F22" s="15"/>
      <c r="G22" s="15"/>
      <c r="H22" s="15"/>
      <c r="I22" s="15"/>
      <c r="J22" s="15"/>
      <c r="K22" s="15"/>
      <c r="L22" s="15"/>
      <c r="M22" s="15"/>
      <c r="N22" s="15"/>
      <c r="O22" s="15"/>
      <c r="P22" s="15"/>
      <c r="Q22" s="15"/>
      <c r="R22" s="15"/>
      <c r="S22" s="15"/>
      <c r="T22" s="15"/>
      <c r="U22" s="15"/>
    </row>
    <row r="23" spans="1:22">
      <c r="C23" s="15" t="s">
        <v>120</v>
      </c>
      <c r="D23" s="15"/>
      <c r="E23" s="15"/>
      <c r="F23" s="15"/>
      <c r="G23" s="15"/>
      <c r="H23" s="15"/>
      <c r="I23" s="15"/>
      <c r="J23" s="15"/>
      <c r="K23" s="15"/>
      <c r="L23" s="15"/>
      <c r="M23" s="15"/>
      <c r="N23" s="15"/>
      <c r="O23" s="15"/>
      <c r="P23" s="15"/>
      <c r="Q23" s="15"/>
      <c r="R23" s="15"/>
      <c r="S23" s="15"/>
      <c r="T23" s="15"/>
      <c r="U23" s="15"/>
    </row>
    <row r="24" spans="1:22" ht="7.5" customHeight="1">
      <c r="C24" s="9"/>
    </row>
    <row r="25" spans="1:22">
      <c r="C25" s="114" t="s">
        <v>119</v>
      </c>
      <c r="D25" s="108"/>
      <c r="E25" s="108"/>
      <c r="F25" s="108"/>
      <c r="G25" s="108"/>
      <c r="H25" s="109"/>
      <c r="I25" s="15"/>
      <c r="J25" s="15"/>
      <c r="K25" s="15"/>
      <c r="L25" s="15"/>
      <c r="M25" s="114" t="s">
        <v>118</v>
      </c>
      <c r="N25" s="108"/>
      <c r="O25" s="108"/>
      <c r="P25" s="108"/>
      <c r="Q25" s="108"/>
      <c r="R25" s="109"/>
      <c r="S25" s="15"/>
    </row>
    <row r="26" spans="1:22" ht="126.75" customHeight="1">
      <c r="C26" s="27"/>
      <c r="D26" s="27"/>
      <c r="E26" s="27"/>
      <c r="F26" s="27"/>
      <c r="G26" s="15"/>
      <c r="H26" s="15"/>
      <c r="I26" s="15"/>
      <c r="J26" s="15"/>
      <c r="K26" s="15"/>
      <c r="L26" s="15"/>
      <c r="M26" s="27"/>
      <c r="N26" s="27"/>
      <c r="O26" s="27"/>
      <c r="P26" s="27"/>
      <c r="Q26" s="15"/>
      <c r="R26" s="15"/>
      <c r="S26" s="15"/>
    </row>
    <row r="27" spans="1:22">
      <c r="C27" s="10" t="s">
        <v>197</v>
      </c>
      <c r="D27" s="15"/>
      <c r="E27" s="15"/>
      <c r="F27" s="15"/>
      <c r="G27" s="15"/>
      <c r="H27" s="15"/>
      <c r="I27" s="15"/>
      <c r="J27" s="15"/>
      <c r="K27" s="15"/>
      <c r="L27" s="15"/>
      <c r="M27" s="15"/>
      <c r="N27" s="15"/>
      <c r="O27" s="15"/>
      <c r="P27" s="15"/>
      <c r="Q27" s="15"/>
      <c r="R27" s="15"/>
      <c r="S27" s="15"/>
      <c r="T27" s="15"/>
      <c r="U27" s="15"/>
    </row>
    <row r="28" spans="1:22">
      <c r="C28" s="10"/>
      <c r="D28" s="15"/>
      <c r="E28" s="15"/>
      <c r="F28" s="15"/>
      <c r="G28" s="15"/>
      <c r="H28" s="15"/>
      <c r="I28" s="15"/>
      <c r="J28" s="15"/>
      <c r="K28" s="15"/>
      <c r="L28" s="15"/>
      <c r="M28" s="15"/>
      <c r="N28" s="15"/>
      <c r="O28" s="15"/>
      <c r="P28" s="15"/>
      <c r="Q28" s="15"/>
      <c r="R28" s="15"/>
      <c r="S28" s="15"/>
      <c r="T28" s="15"/>
      <c r="U28" s="15"/>
    </row>
    <row r="29" spans="1:22">
      <c r="C29" s="15" t="s">
        <v>6</v>
      </c>
      <c r="D29" s="15"/>
      <c r="E29" s="15"/>
      <c r="F29" s="15"/>
      <c r="G29" s="15"/>
      <c r="H29" s="15"/>
      <c r="I29" s="15"/>
      <c r="J29" s="15"/>
      <c r="K29" s="15"/>
      <c r="L29" s="15"/>
      <c r="M29" s="15"/>
      <c r="N29" s="15"/>
      <c r="O29" s="15"/>
      <c r="P29" s="15"/>
      <c r="Q29" s="15"/>
      <c r="R29" s="15"/>
      <c r="S29" s="15"/>
      <c r="T29" s="15"/>
      <c r="U29" s="15"/>
    </row>
    <row r="30" spans="1:22" ht="7.5" customHeight="1">
      <c r="C30" s="9"/>
    </row>
    <row r="31" spans="1:22" s="56" customFormat="1" ht="18">
      <c r="A31" s="55"/>
      <c r="B31" s="61"/>
      <c r="D31" s="56" t="s">
        <v>313</v>
      </c>
    </row>
    <row r="32" spans="1:22" s="1" customFormat="1" ht="7.5" customHeight="1">
      <c r="A32" s="55"/>
      <c r="B32"/>
      <c r="C32" s="2"/>
    </row>
    <row r="33" spans="1:4" s="56" customFormat="1" ht="18">
      <c r="A33" s="55"/>
      <c r="B33" s="61"/>
      <c r="D33" s="56" t="s">
        <v>314</v>
      </c>
    </row>
    <row r="34" spans="1:4" s="1" customFormat="1">
      <c r="A34" s="55"/>
      <c r="B34"/>
      <c r="D34" s="1" t="s">
        <v>308</v>
      </c>
    </row>
    <row r="35" spans="1:4" s="1" customFormat="1">
      <c r="A35" s="55"/>
      <c r="B35"/>
      <c r="D35" s="1" t="s">
        <v>309</v>
      </c>
    </row>
    <row r="36" spans="1:4" s="1" customFormat="1">
      <c r="A36" s="55"/>
      <c r="B36"/>
      <c r="D36" s="1" t="s">
        <v>310</v>
      </c>
    </row>
    <row r="37" spans="1:4" s="1" customFormat="1">
      <c r="A37" s="55"/>
      <c r="B37"/>
      <c r="D37" s="1" t="s">
        <v>311</v>
      </c>
    </row>
    <row r="38" spans="1:4" s="1" customFormat="1">
      <c r="A38" s="55"/>
      <c r="B38"/>
      <c r="D38" s="1" t="s">
        <v>312</v>
      </c>
    </row>
    <row r="39" spans="1:4" s="1" customFormat="1">
      <c r="A39" s="55"/>
      <c r="B39"/>
    </row>
    <row r="40" spans="1:4" s="56" customFormat="1" ht="18">
      <c r="A40" s="55"/>
      <c r="B40" s="61"/>
      <c r="D40" s="56" t="s">
        <v>315</v>
      </c>
    </row>
    <row r="41" spans="1:4" s="1" customFormat="1">
      <c r="A41" s="55"/>
      <c r="B41"/>
      <c r="D41" s="1" t="s">
        <v>316</v>
      </c>
    </row>
    <row r="42" spans="1:4" s="1" customFormat="1">
      <c r="A42" s="55"/>
      <c r="B42"/>
      <c r="D42" s="62" t="s">
        <v>317</v>
      </c>
    </row>
    <row r="43" spans="1:4" s="1" customFormat="1">
      <c r="A43" s="55"/>
      <c r="B43"/>
      <c r="D43" s="1" t="s">
        <v>318</v>
      </c>
    </row>
  </sheetData>
  <sheetProtection selectLockedCells="1"/>
  <mergeCells count="11">
    <mergeCell ref="D16:H16"/>
    <mergeCell ref="I16:U16"/>
    <mergeCell ref="C25:H25"/>
    <mergeCell ref="M25:R25"/>
    <mergeCell ref="C20:F20"/>
    <mergeCell ref="M20:P20"/>
    <mergeCell ref="D15:H15"/>
    <mergeCell ref="I15:U15"/>
    <mergeCell ref="C2:V2"/>
    <mergeCell ref="D13:H13"/>
    <mergeCell ref="I13:U13"/>
  </mergeCells>
  <phoneticPr fontId="3"/>
  <pageMargins left="0.7" right="0.7" top="0.75" bottom="0.75" header="0.3" footer="0.3"/>
  <pageSetup paperSize="9"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B1:AJ62"/>
  <sheetViews>
    <sheetView zoomScaleNormal="100" workbookViewId="0">
      <pane ySplit="1" topLeftCell="A2" activePane="bottomLeft" state="frozen"/>
      <selection activeCell="I16" sqref="I16:U16"/>
      <selection pane="bottomLeft" activeCell="J8" sqref="J8"/>
    </sheetView>
  </sheetViews>
  <sheetFormatPr defaultColWidth="9" defaultRowHeight="18.75"/>
  <cols>
    <col min="1" max="1" width="9" style="72"/>
    <col min="2" max="2" width="17.375" style="72" customWidth="1"/>
    <col min="3" max="23" width="4.75" style="72" customWidth="1"/>
    <col min="24" max="26" width="16.375" style="72" customWidth="1"/>
    <col min="27" max="27" width="5.5" style="72" bestFit="1" customWidth="1"/>
    <col min="28" max="28" width="6" style="72" bestFit="1" customWidth="1"/>
    <col min="29" max="29" width="9" style="72"/>
    <col min="30" max="31" width="10.375" style="72" bestFit="1" customWidth="1"/>
    <col min="32" max="32" width="9" style="74"/>
    <col min="33" max="33" width="10.375" style="72" bestFit="1" customWidth="1"/>
    <col min="34" max="16384" width="9" style="72"/>
  </cols>
  <sheetData>
    <row r="1" spans="2:36" s="70" customFormat="1" ht="75">
      <c r="B1" s="67" t="s">
        <v>23</v>
      </c>
      <c r="C1" s="68" t="s">
        <v>139</v>
      </c>
      <c r="D1" s="68" t="s">
        <v>140</v>
      </c>
      <c r="E1" s="68" t="s">
        <v>141</v>
      </c>
      <c r="F1" s="68" t="s">
        <v>142</v>
      </c>
      <c r="G1" s="68" t="s">
        <v>143</v>
      </c>
      <c r="H1" s="68" t="s">
        <v>145</v>
      </c>
      <c r="I1" s="68" t="s">
        <v>147</v>
      </c>
      <c r="J1" s="68" t="s">
        <v>148</v>
      </c>
      <c r="K1" s="68" t="s">
        <v>149</v>
      </c>
      <c r="L1" s="68" t="s">
        <v>150</v>
      </c>
      <c r="M1" s="68" t="s">
        <v>151</v>
      </c>
      <c r="N1" s="68" t="s">
        <v>152</v>
      </c>
      <c r="O1" s="68" t="s">
        <v>153</v>
      </c>
      <c r="P1" s="68" t="s">
        <v>154</v>
      </c>
      <c r="Q1" s="68" t="s">
        <v>155</v>
      </c>
      <c r="R1" s="68" t="s">
        <v>156</v>
      </c>
      <c r="S1" s="68" t="s">
        <v>157</v>
      </c>
      <c r="T1" s="68" t="s">
        <v>158</v>
      </c>
      <c r="U1" s="68" t="s">
        <v>159</v>
      </c>
      <c r="V1" s="68" t="s">
        <v>160</v>
      </c>
      <c r="W1" s="68" t="s">
        <v>68</v>
      </c>
      <c r="X1" s="67" t="s">
        <v>188</v>
      </c>
      <c r="Y1" s="67" t="s">
        <v>182</v>
      </c>
      <c r="Z1" s="67" t="s">
        <v>26</v>
      </c>
      <c r="AA1" s="67" t="s">
        <v>41</v>
      </c>
      <c r="AB1" s="69" t="s">
        <v>43</v>
      </c>
      <c r="AD1" s="67" t="s">
        <v>112</v>
      </c>
      <c r="AE1" s="67" t="s">
        <v>112</v>
      </c>
      <c r="AF1" s="71"/>
      <c r="AG1" s="67" t="s">
        <v>217</v>
      </c>
      <c r="AI1" s="67" t="s">
        <v>349</v>
      </c>
      <c r="AJ1" s="67" t="s">
        <v>349</v>
      </c>
    </row>
    <row r="2" spans="2:36">
      <c r="B2" s="72" t="s">
        <v>47</v>
      </c>
      <c r="C2" s="72" t="s">
        <v>135</v>
      </c>
      <c r="D2" s="72" t="s">
        <v>138</v>
      </c>
      <c r="E2" s="72" t="s">
        <v>138</v>
      </c>
      <c r="F2" s="72" t="s">
        <v>138</v>
      </c>
      <c r="G2" s="72" t="s">
        <v>350</v>
      </c>
      <c r="H2" s="72" t="s">
        <v>164</v>
      </c>
      <c r="I2" s="72" t="s">
        <v>138</v>
      </c>
      <c r="J2" s="72" t="s">
        <v>138</v>
      </c>
      <c r="K2" s="72" t="s">
        <v>178</v>
      </c>
      <c r="L2" s="72" t="s">
        <v>138</v>
      </c>
      <c r="M2" s="72" t="s">
        <v>138</v>
      </c>
      <c r="N2" s="72" t="s">
        <v>138</v>
      </c>
      <c r="O2" s="72" t="s">
        <v>374</v>
      </c>
      <c r="P2" s="72" t="s">
        <v>138</v>
      </c>
      <c r="Q2" s="72" t="s">
        <v>138</v>
      </c>
      <c r="R2" s="72" t="s">
        <v>138</v>
      </c>
      <c r="S2" s="72" t="s">
        <v>138</v>
      </c>
      <c r="T2" s="72" t="s">
        <v>138</v>
      </c>
      <c r="U2" s="72" t="s">
        <v>138</v>
      </c>
      <c r="V2" s="72" t="s">
        <v>138</v>
      </c>
      <c r="W2" s="72" t="s">
        <v>138</v>
      </c>
      <c r="X2" s="72" t="s">
        <v>135</v>
      </c>
      <c r="Y2" s="72" t="s">
        <v>183</v>
      </c>
      <c r="Z2" s="72" t="s">
        <v>275</v>
      </c>
      <c r="AA2" s="72" t="s">
        <v>38</v>
      </c>
      <c r="AB2" s="73">
        <v>0</v>
      </c>
      <c r="AD2" s="72" t="s">
        <v>11</v>
      </c>
      <c r="AE2" s="72" t="s">
        <v>11</v>
      </c>
      <c r="AF2" s="74" t="s">
        <v>205</v>
      </c>
      <c r="AG2" s="72" t="s">
        <v>234</v>
      </c>
      <c r="AI2" s="68" t="s">
        <v>139</v>
      </c>
      <c r="AJ2" s="72">
        <v>0</v>
      </c>
    </row>
    <row r="3" spans="2:36">
      <c r="B3" s="72" t="s">
        <v>51</v>
      </c>
      <c r="C3" s="72" t="s">
        <v>136</v>
      </c>
      <c r="G3" s="72" t="s">
        <v>351</v>
      </c>
      <c r="H3" s="72" t="s">
        <v>166</v>
      </c>
      <c r="K3" s="72" t="s">
        <v>177</v>
      </c>
      <c r="O3" s="72" t="s">
        <v>179</v>
      </c>
      <c r="X3" s="72" t="s">
        <v>136</v>
      </c>
      <c r="Y3" s="72" t="s">
        <v>184</v>
      </c>
      <c r="Z3" s="72" t="s">
        <v>276</v>
      </c>
      <c r="AA3" s="72" t="s">
        <v>39</v>
      </c>
      <c r="AB3" s="73">
        <v>0.1</v>
      </c>
      <c r="AD3" s="72" t="s">
        <v>12</v>
      </c>
      <c r="AE3" s="72" t="s">
        <v>12</v>
      </c>
      <c r="AF3" s="74" t="s">
        <v>207</v>
      </c>
      <c r="AG3" s="72" t="s">
        <v>235</v>
      </c>
      <c r="AI3" s="68" t="s">
        <v>140</v>
      </c>
      <c r="AJ3" s="72">
        <v>1</v>
      </c>
    </row>
    <row r="4" spans="2:36">
      <c r="B4" s="72" t="s">
        <v>52</v>
      </c>
      <c r="C4" s="72" t="s">
        <v>137</v>
      </c>
      <c r="G4" s="72" t="s">
        <v>352</v>
      </c>
      <c r="H4" s="72" t="s">
        <v>167</v>
      </c>
      <c r="K4" s="72" t="s">
        <v>176</v>
      </c>
      <c r="X4" s="72" t="s">
        <v>137</v>
      </c>
      <c r="Y4" s="72" t="s">
        <v>185</v>
      </c>
      <c r="Z4" s="72" t="s">
        <v>277</v>
      </c>
      <c r="AA4" s="72" t="s">
        <v>40</v>
      </c>
      <c r="AB4" s="73">
        <v>0.2</v>
      </c>
      <c r="AE4" s="72" t="s">
        <v>210</v>
      </c>
      <c r="AF4" s="74" t="s">
        <v>209</v>
      </c>
      <c r="AG4" s="72" t="s">
        <v>236</v>
      </c>
      <c r="AI4" s="68" t="s">
        <v>141</v>
      </c>
      <c r="AJ4" s="72">
        <v>1</v>
      </c>
    </row>
    <row r="5" spans="2:36">
      <c r="B5" s="72" t="s">
        <v>53</v>
      </c>
      <c r="G5" s="72" t="s">
        <v>353</v>
      </c>
      <c r="X5" s="72" t="s">
        <v>51</v>
      </c>
      <c r="Y5" s="72" t="s">
        <v>48</v>
      </c>
      <c r="Z5" s="72" t="s">
        <v>277</v>
      </c>
      <c r="AB5" s="73">
        <v>0.3</v>
      </c>
      <c r="AE5" s="72" t="s">
        <v>212</v>
      </c>
      <c r="AF5" s="74" t="s">
        <v>211</v>
      </c>
      <c r="AG5" s="72" t="s">
        <v>237</v>
      </c>
      <c r="AI5" s="68" t="s">
        <v>142</v>
      </c>
      <c r="AJ5" s="72">
        <v>1</v>
      </c>
    </row>
    <row r="6" spans="2:36">
      <c r="B6" s="72" t="s">
        <v>134</v>
      </c>
      <c r="G6" s="72" t="s">
        <v>354</v>
      </c>
      <c r="X6" s="72" t="s">
        <v>52</v>
      </c>
      <c r="Y6" s="72" t="s">
        <v>48</v>
      </c>
      <c r="Z6" s="72" t="s">
        <v>277</v>
      </c>
      <c r="AB6" s="73">
        <v>0.4</v>
      </c>
      <c r="AE6" s="72" t="s">
        <v>214</v>
      </c>
      <c r="AF6" s="74" t="s">
        <v>213</v>
      </c>
      <c r="AG6" s="72" t="s">
        <v>238</v>
      </c>
      <c r="AI6" s="68" t="s">
        <v>143</v>
      </c>
      <c r="AJ6" s="72">
        <v>0</v>
      </c>
    </row>
    <row r="7" spans="2:36">
      <c r="B7" s="72" t="s">
        <v>144</v>
      </c>
      <c r="G7" s="72" t="s">
        <v>355</v>
      </c>
      <c r="X7" s="72" t="s">
        <v>53</v>
      </c>
      <c r="Y7" s="72" t="s">
        <v>49</v>
      </c>
      <c r="Z7" s="72" t="s">
        <v>190</v>
      </c>
      <c r="AB7" s="73">
        <v>0.5</v>
      </c>
      <c r="AE7" s="72" t="s">
        <v>216</v>
      </c>
      <c r="AF7" s="74" t="s">
        <v>215</v>
      </c>
      <c r="AG7" s="72" t="s">
        <v>218</v>
      </c>
      <c r="AI7" s="68" t="s">
        <v>145</v>
      </c>
      <c r="AJ7" s="72">
        <v>0</v>
      </c>
    </row>
    <row r="8" spans="2:36">
      <c r="B8" s="72" t="s">
        <v>146</v>
      </c>
      <c r="G8" s="72" t="s">
        <v>356</v>
      </c>
      <c r="X8" s="72" t="s">
        <v>350</v>
      </c>
      <c r="Y8" s="72" t="s">
        <v>50</v>
      </c>
      <c r="Z8" s="72" t="s">
        <v>190</v>
      </c>
      <c r="AB8" s="73">
        <v>0.6</v>
      </c>
      <c r="AE8" s="72" t="s">
        <v>267</v>
      </c>
      <c r="AF8" s="74" t="s">
        <v>267</v>
      </c>
      <c r="AG8" s="72" t="s">
        <v>219</v>
      </c>
      <c r="AI8" s="68" t="s">
        <v>147</v>
      </c>
      <c r="AJ8" s="72">
        <v>1</v>
      </c>
    </row>
    <row r="9" spans="2:36">
      <c r="B9" s="72" t="s">
        <v>55</v>
      </c>
      <c r="G9" s="72" t="s">
        <v>357</v>
      </c>
      <c r="X9" s="72" t="s">
        <v>351</v>
      </c>
      <c r="Y9" s="72" t="s">
        <v>50</v>
      </c>
      <c r="Z9" s="72" t="s">
        <v>190</v>
      </c>
      <c r="AB9" s="73">
        <v>0.7</v>
      </c>
      <c r="AE9" s="72" t="s">
        <v>268</v>
      </c>
      <c r="AF9" s="74" t="s">
        <v>268</v>
      </c>
      <c r="AG9" s="72" t="s">
        <v>269</v>
      </c>
      <c r="AI9" s="68" t="s">
        <v>148</v>
      </c>
      <c r="AJ9" s="72">
        <v>1</v>
      </c>
    </row>
    <row r="10" spans="2:36">
      <c r="B10" s="72" t="s">
        <v>132</v>
      </c>
      <c r="G10" s="72" t="s">
        <v>358</v>
      </c>
      <c r="X10" s="72" t="s">
        <v>352</v>
      </c>
      <c r="Y10" s="72" t="s">
        <v>50</v>
      </c>
      <c r="Z10" s="72" t="s">
        <v>190</v>
      </c>
      <c r="AB10" s="73">
        <v>0.8</v>
      </c>
      <c r="AI10" s="68" t="s">
        <v>149</v>
      </c>
      <c r="AJ10" s="72">
        <v>0</v>
      </c>
    </row>
    <row r="11" spans="2:36">
      <c r="B11" s="72" t="s">
        <v>58</v>
      </c>
      <c r="G11" s="72" t="s">
        <v>359</v>
      </c>
      <c r="X11" s="72" t="s">
        <v>353</v>
      </c>
      <c r="Y11" s="72" t="s">
        <v>50</v>
      </c>
      <c r="Z11" s="72" t="s">
        <v>190</v>
      </c>
      <c r="AB11" s="73">
        <v>0.9</v>
      </c>
      <c r="AI11" s="68" t="s">
        <v>150</v>
      </c>
      <c r="AJ11" s="72">
        <v>1</v>
      </c>
    </row>
    <row r="12" spans="2:36">
      <c r="B12" s="72" t="s">
        <v>59</v>
      </c>
      <c r="G12" s="72" t="s">
        <v>360</v>
      </c>
      <c r="X12" s="72" t="s">
        <v>354</v>
      </c>
      <c r="Y12" s="72" t="s">
        <v>50</v>
      </c>
      <c r="Z12" s="72" t="s">
        <v>190</v>
      </c>
      <c r="AB12" s="73">
        <v>1</v>
      </c>
      <c r="AI12" s="68" t="s">
        <v>151</v>
      </c>
      <c r="AJ12" s="72">
        <v>1</v>
      </c>
    </row>
    <row r="13" spans="2:36">
      <c r="B13" s="72" t="s">
        <v>60</v>
      </c>
      <c r="G13" s="72" t="s">
        <v>361</v>
      </c>
      <c r="X13" s="72" t="s">
        <v>355</v>
      </c>
      <c r="Y13" s="72" t="s">
        <v>50</v>
      </c>
      <c r="Z13" s="72" t="s">
        <v>190</v>
      </c>
      <c r="AI13" s="68" t="s">
        <v>152</v>
      </c>
      <c r="AJ13" s="72">
        <v>1</v>
      </c>
    </row>
    <row r="14" spans="2:36">
      <c r="B14" s="72" t="s">
        <v>133</v>
      </c>
      <c r="G14" s="72" t="s">
        <v>362</v>
      </c>
      <c r="X14" s="72" t="s">
        <v>356</v>
      </c>
      <c r="Y14" s="72" t="s">
        <v>50</v>
      </c>
      <c r="Z14" s="72" t="s">
        <v>190</v>
      </c>
      <c r="AI14" s="68" t="s">
        <v>153</v>
      </c>
      <c r="AJ14" s="72">
        <v>0</v>
      </c>
    </row>
    <row r="15" spans="2:36">
      <c r="B15" s="72" t="s">
        <v>61</v>
      </c>
      <c r="G15" s="72" t="s">
        <v>363</v>
      </c>
      <c r="X15" s="72" t="s">
        <v>357</v>
      </c>
      <c r="Y15" s="72" t="s">
        <v>50</v>
      </c>
      <c r="Z15" s="72" t="s">
        <v>190</v>
      </c>
      <c r="AI15" s="68" t="s">
        <v>154</v>
      </c>
      <c r="AJ15" s="72">
        <v>1</v>
      </c>
    </row>
    <row r="16" spans="2:36">
      <c r="B16" s="72" t="s">
        <v>62</v>
      </c>
      <c r="G16" s="72" t="s">
        <v>364</v>
      </c>
      <c r="X16" s="72" t="s">
        <v>358</v>
      </c>
      <c r="Y16" s="72" t="s">
        <v>50</v>
      </c>
      <c r="Z16" s="72" t="s">
        <v>190</v>
      </c>
      <c r="AI16" s="68" t="s">
        <v>155</v>
      </c>
      <c r="AJ16" s="72">
        <v>1</v>
      </c>
    </row>
    <row r="17" spans="2:36">
      <c r="B17" s="72" t="s">
        <v>63</v>
      </c>
      <c r="G17" s="72" t="s">
        <v>365</v>
      </c>
      <c r="X17" s="72" t="s">
        <v>359</v>
      </c>
      <c r="Y17" s="72" t="s">
        <v>50</v>
      </c>
      <c r="Z17" s="72" t="s">
        <v>190</v>
      </c>
      <c r="AI17" s="68" t="s">
        <v>156</v>
      </c>
      <c r="AJ17" s="72">
        <v>1</v>
      </c>
    </row>
    <row r="18" spans="2:36">
      <c r="B18" s="72" t="s">
        <v>64</v>
      </c>
      <c r="G18" s="72" t="s">
        <v>366</v>
      </c>
      <c r="X18" s="72" t="s">
        <v>360</v>
      </c>
      <c r="Y18" s="72" t="s">
        <v>50</v>
      </c>
      <c r="Z18" s="72" t="s">
        <v>190</v>
      </c>
      <c r="AI18" s="68" t="s">
        <v>157</v>
      </c>
      <c r="AJ18" s="72">
        <v>1</v>
      </c>
    </row>
    <row r="19" spans="2:36">
      <c r="B19" s="72" t="s">
        <v>65</v>
      </c>
      <c r="G19" s="72" t="s">
        <v>367</v>
      </c>
      <c r="X19" s="72" t="s">
        <v>361</v>
      </c>
      <c r="Y19" s="72" t="s">
        <v>50</v>
      </c>
      <c r="Z19" s="72" t="s">
        <v>190</v>
      </c>
      <c r="AI19" s="68" t="s">
        <v>158</v>
      </c>
      <c r="AJ19" s="72">
        <v>1</v>
      </c>
    </row>
    <row r="20" spans="2:36">
      <c r="B20" s="72" t="s">
        <v>66</v>
      </c>
      <c r="G20" s="72" t="s">
        <v>368</v>
      </c>
      <c r="X20" s="72" t="s">
        <v>362</v>
      </c>
      <c r="Y20" s="72" t="s">
        <v>50</v>
      </c>
      <c r="Z20" s="72" t="s">
        <v>190</v>
      </c>
      <c r="AI20" s="68" t="s">
        <v>159</v>
      </c>
      <c r="AJ20" s="72">
        <v>1</v>
      </c>
    </row>
    <row r="21" spans="2:36">
      <c r="B21" s="72" t="s">
        <v>67</v>
      </c>
      <c r="G21" s="72" t="s">
        <v>369</v>
      </c>
      <c r="X21" s="72" t="s">
        <v>363</v>
      </c>
      <c r="Y21" s="72" t="s">
        <v>50</v>
      </c>
      <c r="Z21" s="72" t="s">
        <v>190</v>
      </c>
      <c r="AI21" s="68" t="s">
        <v>160</v>
      </c>
      <c r="AJ21" s="72">
        <v>1</v>
      </c>
    </row>
    <row r="22" spans="2:36" ht="37.5">
      <c r="B22" s="72" t="s">
        <v>68</v>
      </c>
      <c r="G22" s="72" t="s">
        <v>370</v>
      </c>
      <c r="X22" s="72" t="s">
        <v>364</v>
      </c>
      <c r="Y22" s="72" t="s">
        <v>50</v>
      </c>
      <c r="Z22" s="72" t="s">
        <v>190</v>
      </c>
      <c r="AI22" s="68" t="s">
        <v>68</v>
      </c>
      <c r="AJ22" s="72">
        <v>1</v>
      </c>
    </row>
    <row r="23" spans="2:36">
      <c r="G23" s="72" t="s">
        <v>371</v>
      </c>
      <c r="X23" s="72" t="s">
        <v>365</v>
      </c>
      <c r="Y23" s="72" t="s">
        <v>50</v>
      </c>
      <c r="Z23" s="72" t="s">
        <v>190</v>
      </c>
    </row>
    <row r="24" spans="2:36">
      <c r="G24" s="72" t="s">
        <v>372</v>
      </c>
      <c r="X24" s="72" t="s">
        <v>366</v>
      </c>
      <c r="Y24" s="72" t="s">
        <v>50</v>
      </c>
      <c r="Z24" s="72" t="s">
        <v>190</v>
      </c>
    </row>
    <row r="25" spans="2:36">
      <c r="G25" s="72" t="s">
        <v>373</v>
      </c>
      <c r="X25" s="72" t="s">
        <v>367</v>
      </c>
      <c r="Y25" s="72" t="s">
        <v>50</v>
      </c>
      <c r="Z25" s="72" t="s">
        <v>190</v>
      </c>
    </row>
    <row r="26" spans="2:36">
      <c r="X26" s="72" t="s">
        <v>368</v>
      </c>
      <c r="Y26" s="72" t="s">
        <v>50</v>
      </c>
      <c r="Z26" s="72" t="s">
        <v>190</v>
      </c>
    </row>
    <row r="27" spans="2:36">
      <c r="X27" s="72" t="s">
        <v>369</v>
      </c>
      <c r="Y27" s="72" t="s">
        <v>50</v>
      </c>
      <c r="Z27" s="72" t="s">
        <v>190</v>
      </c>
    </row>
    <row r="28" spans="2:36">
      <c r="X28" s="72" t="s">
        <v>370</v>
      </c>
      <c r="Y28" s="72" t="s">
        <v>50</v>
      </c>
      <c r="Z28" s="72" t="s">
        <v>190</v>
      </c>
    </row>
    <row r="29" spans="2:36">
      <c r="X29" s="72" t="s">
        <v>371</v>
      </c>
      <c r="Y29" s="72" t="s">
        <v>50</v>
      </c>
      <c r="Z29" s="72" t="s">
        <v>190</v>
      </c>
    </row>
    <row r="30" spans="2:36">
      <c r="X30" s="72" t="s">
        <v>372</v>
      </c>
      <c r="Y30" s="72" t="s">
        <v>50</v>
      </c>
      <c r="Z30" s="72" t="s">
        <v>190</v>
      </c>
    </row>
    <row r="31" spans="2:36">
      <c r="X31" s="72" t="s">
        <v>373</v>
      </c>
      <c r="Y31" s="72" t="s">
        <v>50</v>
      </c>
      <c r="Z31" s="72" t="s">
        <v>190</v>
      </c>
    </row>
    <row r="32" spans="2:36">
      <c r="X32" s="72" t="s">
        <v>163</v>
      </c>
      <c r="Y32" s="72" t="s">
        <v>186</v>
      </c>
      <c r="Z32" s="72" t="s">
        <v>277</v>
      </c>
    </row>
    <row r="33" spans="24:26">
      <c r="X33" s="72" t="s">
        <v>165</v>
      </c>
      <c r="Y33" s="72" t="s">
        <v>187</v>
      </c>
      <c r="Z33" s="72" t="s">
        <v>277</v>
      </c>
    </row>
    <row r="34" spans="24:26">
      <c r="X34" s="72" t="s">
        <v>181</v>
      </c>
      <c r="Y34" s="72" t="s">
        <v>48</v>
      </c>
      <c r="Z34" s="72" t="s">
        <v>277</v>
      </c>
    </row>
    <row r="35" spans="24:26">
      <c r="X35" s="72" t="s">
        <v>54</v>
      </c>
      <c r="Y35" s="72" t="s">
        <v>48</v>
      </c>
      <c r="Z35" s="72" t="s">
        <v>277</v>
      </c>
    </row>
    <row r="36" spans="24:26">
      <c r="X36" s="72" t="s">
        <v>55</v>
      </c>
      <c r="Y36" s="72" t="s">
        <v>48</v>
      </c>
      <c r="Z36" s="72" t="s">
        <v>277</v>
      </c>
    </row>
    <row r="37" spans="24:26">
      <c r="X37" s="72" t="s">
        <v>180</v>
      </c>
      <c r="Y37" s="72" t="s">
        <v>48</v>
      </c>
      <c r="Z37" s="72" t="s">
        <v>277</v>
      </c>
    </row>
    <row r="38" spans="24:26">
      <c r="X38" s="72" t="s">
        <v>56</v>
      </c>
      <c r="Y38" s="72" t="s">
        <v>48</v>
      </c>
      <c r="Z38" s="72" t="s">
        <v>277</v>
      </c>
    </row>
    <row r="39" spans="24:26">
      <c r="X39" s="72" t="s">
        <v>57</v>
      </c>
      <c r="Y39" s="72" t="s">
        <v>48</v>
      </c>
      <c r="Z39" s="72" t="s">
        <v>277</v>
      </c>
    </row>
    <row r="40" spans="24:26">
      <c r="X40" s="72" t="s">
        <v>21</v>
      </c>
      <c r="Y40" s="72" t="s">
        <v>48</v>
      </c>
      <c r="Z40" s="72" t="s">
        <v>277</v>
      </c>
    </row>
    <row r="41" spans="24:26">
      <c r="X41" s="72" t="s">
        <v>58</v>
      </c>
      <c r="Y41" s="72" t="s">
        <v>48</v>
      </c>
      <c r="Z41" s="72" t="s">
        <v>277</v>
      </c>
    </row>
    <row r="42" spans="24:26">
      <c r="X42" s="72" t="s">
        <v>59</v>
      </c>
      <c r="Y42" s="72" t="s">
        <v>48</v>
      </c>
      <c r="Z42" s="72" t="s">
        <v>277</v>
      </c>
    </row>
    <row r="43" spans="24:26">
      <c r="X43" s="72" t="s">
        <v>60</v>
      </c>
      <c r="Y43" s="72" t="s">
        <v>48</v>
      </c>
      <c r="Z43" s="72" t="s">
        <v>277</v>
      </c>
    </row>
    <row r="44" spans="24:26">
      <c r="X44" s="72" t="s">
        <v>374</v>
      </c>
      <c r="Y44" s="72" t="s">
        <v>48</v>
      </c>
      <c r="Z44" s="72" t="s">
        <v>277</v>
      </c>
    </row>
    <row r="45" spans="24:26">
      <c r="X45" s="72" t="s">
        <v>22</v>
      </c>
      <c r="Y45" s="72" t="s">
        <v>48</v>
      </c>
      <c r="Z45" s="72" t="s">
        <v>277</v>
      </c>
    </row>
    <row r="46" spans="24:26">
      <c r="X46" s="72" t="s">
        <v>61</v>
      </c>
      <c r="Y46" s="72" t="s">
        <v>48</v>
      </c>
      <c r="Z46" s="72" t="s">
        <v>277</v>
      </c>
    </row>
    <row r="47" spans="24:26">
      <c r="X47" s="72" t="s">
        <v>62</v>
      </c>
      <c r="Y47" s="72" t="s">
        <v>48</v>
      </c>
      <c r="Z47" s="72" t="s">
        <v>277</v>
      </c>
    </row>
    <row r="48" spans="24:26">
      <c r="X48" s="72" t="s">
        <v>63</v>
      </c>
      <c r="Y48" s="72" t="s">
        <v>16</v>
      </c>
      <c r="Z48" s="72" t="s">
        <v>277</v>
      </c>
    </row>
    <row r="49" spans="12:26">
      <c r="X49" s="72" t="s">
        <v>64</v>
      </c>
      <c r="Y49" s="72" t="s">
        <v>48</v>
      </c>
      <c r="Z49" s="72" t="s">
        <v>277</v>
      </c>
    </row>
    <row r="50" spans="12:26">
      <c r="X50" s="72" t="s">
        <v>65</v>
      </c>
      <c r="Y50" s="72" t="s">
        <v>48</v>
      </c>
      <c r="Z50" s="72" t="s">
        <v>277</v>
      </c>
    </row>
    <row r="51" spans="12:26">
      <c r="X51" s="72" t="s">
        <v>66</v>
      </c>
      <c r="Y51" s="72" t="s">
        <v>48</v>
      </c>
      <c r="Z51" s="72" t="s">
        <v>277</v>
      </c>
    </row>
    <row r="52" spans="12:26">
      <c r="X52" s="72" t="s">
        <v>67</v>
      </c>
      <c r="Y52" s="72" t="s">
        <v>48</v>
      </c>
      <c r="Z52" s="72" t="s">
        <v>277</v>
      </c>
    </row>
    <row r="53" spans="12:26">
      <c r="X53" s="72" t="s">
        <v>68</v>
      </c>
      <c r="Y53" s="72" t="s">
        <v>189</v>
      </c>
      <c r="Z53" s="72" t="s">
        <v>189</v>
      </c>
    </row>
    <row r="62" spans="12:26">
      <c r="L62" s="72" t="s">
        <v>324</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B3"/>
  <sheetViews>
    <sheetView showGridLines="0" workbookViewId="0"/>
  </sheetViews>
  <sheetFormatPr defaultRowHeight="18.75"/>
  <cols>
    <col min="1" max="1" width="4.25" customWidth="1"/>
  </cols>
  <sheetData>
    <row r="2" spans="2:2">
      <c r="B2" s="61" t="s">
        <v>345</v>
      </c>
    </row>
    <row r="3" spans="2:2">
      <c r="B3" s="61" t="s">
        <v>346</v>
      </c>
    </row>
  </sheetData>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63"/>
  <sheetViews>
    <sheetView showGridLines="0" zoomScaleNormal="100" zoomScaleSheetLayoutView="85" workbookViewId="0">
      <selection activeCell="R2" sqref="R2:V2"/>
    </sheetView>
  </sheetViews>
  <sheetFormatPr defaultColWidth="4.75" defaultRowHeight="18.75"/>
  <cols>
    <col min="1" max="1" width="4.75" style="5"/>
    <col min="2" max="2" width="2.25" style="6" customWidth="1"/>
    <col min="3" max="22" width="4.375" style="7" customWidth="1"/>
    <col min="23" max="23" width="2.25" style="7" customWidth="1"/>
    <col min="24" max="24" width="5.875" style="81" hidden="1" customWidth="1"/>
    <col min="25" max="26" width="5.875" style="82" hidden="1" customWidth="1"/>
    <col min="27" max="16384" width="4.75" style="7"/>
  </cols>
  <sheetData>
    <row r="1" spans="1:32">
      <c r="X1" s="81" t="s">
        <v>122</v>
      </c>
      <c r="Y1" s="81" t="s">
        <v>122</v>
      </c>
      <c r="Z1" s="81" t="s">
        <v>122</v>
      </c>
    </row>
    <row r="2" spans="1:32">
      <c r="R2" s="143" t="s">
        <v>273</v>
      </c>
      <c r="S2" s="144"/>
      <c r="T2" s="144"/>
      <c r="U2" s="144"/>
      <c r="V2" s="145"/>
    </row>
    <row r="3" spans="1:32">
      <c r="R3" s="8"/>
      <c r="S3" s="8"/>
      <c r="T3" s="8"/>
      <c r="U3" s="8"/>
      <c r="V3" s="8"/>
    </row>
    <row r="4" spans="1:32" ht="24">
      <c r="C4" s="106" t="s">
        <v>45</v>
      </c>
      <c r="D4" s="106"/>
      <c r="E4" s="106"/>
      <c r="F4" s="106"/>
      <c r="G4" s="106"/>
      <c r="H4" s="106"/>
      <c r="I4" s="106"/>
      <c r="J4" s="106"/>
      <c r="K4" s="106"/>
      <c r="L4" s="106"/>
      <c r="M4" s="106"/>
      <c r="N4" s="106"/>
      <c r="O4" s="106"/>
      <c r="P4" s="106"/>
      <c r="Q4" s="106"/>
      <c r="R4" s="106"/>
      <c r="S4" s="106"/>
      <c r="T4" s="106"/>
      <c r="U4" s="106"/>
      <c r="V4" s="106"/>
    </row>
    <row r="5" spans="1:32" ht="7.5" customHeight="1">
      <c r="C5" s="9"/>
      <c r="X5" s="83"/>
    </row>
    <row r="6" spans="1:32" ht="39.75" customHeight="1">
      <c r="A6" s="63"/>
      <c r="C6" s="153" t="s">
        <v>274</v>
      </c>
      <c r="D6" s="153"/>
      <c r="E6" s="153"/>
      <c r="F6" s="153"/>
      <c r="G6" s="153"/>
      <c r="H6" s="153"/>
      <c r="I6" s="153"/>
      <c r="J6" s="153"/>
      <c r="K6" s="153"/>
      <c r="L6" s="153"/>
      <c r="M6" s="153"/>
      <c r="N6" s="153"/>
      <c r="O6" s="153"/>
      <c r="P6" s="153"/>
      <c r="Q6" s="153"/>
      <c r="R6" s="153"/>
      <c r="S6" s="153"/>
      <c r="T6" s="153"/>
      <c r="U6" s="153"/>
      <c r="V6" s="153"/>
      <c r="X6" s="84"/>
      <c r="Y6" s="84"/>
      <c r="Z6" s="84"/>
    </row>
    <row r="7" spans="1:32">
      <c r="K7" s="11"/>
      <c r="L7" s="11"/>
      <c r="M7" s="11"/>
      <c r="N7" s="11"/>
    </row>
    <row r="8" spans="1:32" s="14" customFormat="1" ht="18">
      <c r="A8" s="5"/>
      <c r="B8" s="12"/>
      <c r="C8" s="13" t="s">
        <v>30</v>
      </c>
      <c r="D8" s="13" t="s">
        <v>121</v>
      </c>
      <c r="E8" s="13"/>
      <c r="F8" s="13"/>
      <c r="G8" s="13"/>
      <c r="H8" s="13"/>
      <c r="I8" s="13"/>
      <c r="J8" s="13"/>
      <c r="K8" s="13"/>
      <c r="L8" s="13"/>
      <c r="M8" s="13"/>
      <c r="N8" s="13"/>
      <c r="O8" s="13"/>
      <c r="P8" s="13"/>
      <c r="Q8" s="13"/>
      <c r="R8" s="13"/>
      <c r="S8" s="13"/>
      <c r="T8" s="13"/>
      <c r="U8" s="13"/>
      <c r="X8" s="83"/>
      <c r="Y8" s="82"/>
      <c r="Z8" s="82"/>
    </row>
    <row r="9" spans="1:32" ht="7.5" customHeight="1">
      <c r="C9" s="9"/>
      <c r="X9" s="83"/>
    </row>
    <row r="10" spans="1:32" ht="31.5" customHeight="1">
      <c r="C10" s="115" t="s">
        <v>17</v>
      </c>
      <c r="D10" s="115"/>
      <c r="E10" s="115"/>
      <c r="F10" s="115"/>
      <c r="G10" s="146"/>
      <c r="H10" s="147"/>
      <c r="I10" s="147"/>
      <c r="J10" s="147"/>
      <c r="K10" s="147"/>
      <c r="L10" s="147"/>
      <c r="M10" s="147"/>
      <c r="N10" s="147"/>
      <c r="O10" s="147"/>
      <c r="P10" s="147"/>
      <c r="Q10" s="147"/>
      <c r="R10" s="147"/>
      <c r="S10" s="147"/>
      <c r="T10" s="147"/>
      <c r="U10" s="147"/>
      <c r="V10" s="148"/>
      <c r="X10" s="83"/>
    </row>
    <row r="11" spans="1:32" ht="31.5" customHeight="1">
      <c r="C11" s="118" t="s">
        <v>24</v>
      </c>
      <c r="D11" s="119"/>
      <c r="E11" s="119"/>
      <c r="F11" s="120"/>
      <c r="G11" s="149"/>
      <c r="H11" s="150"/>
      <c r="I11" s="150"/>
      <c r="J11" s="150"/>
      <c r="K11" s="151" t="s">
        <v>27</v>
      </c>
      <c r="L11" s="152"/>
      <c r="M11" s="118" t="s">
        <v>16</v>
      </c>
      <c r="N11" s="119"/>
      <c r="O11" s="119"/>
      <c r="P11" s="120"/>
      <c r="Q11" s="149"/>
      <c r="R11" s="150"/>
      <c r="S11" s="150"/>
      <c r="T11" s="150"/>
      <c r="U11" s="151" t="s">
        <v>29</v>
      </c>
      <c r="V11" s="152"/>
      <c r="X11" s="83"/>
    </row>
    <row r="12" spans="1:32" ht="31.5" customHeight="1">
      <c r="C12" s="118" t="s">
        <v>25</v>
      </c>
      <c r="D12" s="119"/>
      <c r="E12" s="119"/>
      <c r="F12" s="120"/>
      <c r="G12" s="149"/>
      <c r="H12" s="150"/>
      <c r="I12" s="150"/>
      <c r="J12" s="150"/>
      <c r="K12" s="151" t="s">
        <v>28</v>
      </c>
      <c r="L12" s="152"/>
      <c r="M12" s="118" t="s">
        <v>131</v>
      </c>
      <c r="N12" s="119"/>
      <c r="O12" s="119"/>
      <c r="P12" s="120"/>
      <c r="Q12" s="149"/>
      <c r="R12" s="150"/>
      <c r="S12" s="150"/>
      <c r="T12" s="150"/>
      <c r="U12" s="151" t="s">
        <v>344</v>
      </c>
      <c r="V12" s="152"/>
      <c r="X12" s="83"/>
      <c r="AA12" s="198" t="str">
        <f>"【ご参考】貴社売上高："&amp;NUMBERSTRING(G12*1000000,1)&amp;"円"
&amp;CHAR(10)
&amp;"【ご参考】貴社資本金："&amp;NUMBERSTRING(Q12*10000,1)&amp;"円"</f>
        <v>【ご参考】貴社売上高：〇円
【ご参考】貴社資本金：〇円</v>
      </c>
      <c r="AB12" s="198"/>
      <c r="AC12" s="198"/>
      <c r="AD12" s="198"/>
      <c r="AE12" s="198"/>
      <c r="AF12" s="198"/>
    </row>
    <row r="13" spans="1:32" ht="31.5" customHeight="1">
      <c r="C13" s="115" t="s">
        <v>18</v>
      </c>
      <c r="D13" s="115"/>
      <c r="E13" s="115"/>
      <c r="F13" s="115"/>
      <c r="G13" s="146"/>
      <c r="H13" s="147"/>
      <c r="I13" s="147"/>
      <c r="J13" s="147"/>
      <c r="K13" s="147"/>
      <c r="L13" s="148"/>
      <c r="M13" s="115" t="s">
        <v>19</v>
      </c>
      <c r="N13" s="115"/>
      <c r="O13" s="115"/>
      <c r="P13" s="115"/>
      <c r="Q13" s="160"/>
      <c r="R13" s="161"/>
      <c r="S13" s="161"/>
      <c r="T13" s="161"/>
      <c r="U13" s="161"/>
      <c r="V13" s="161"/>
      <c r="X13" s="83"/>
    </row>
    <row r="14" spans="1:32" ht="31.5" customHeight="1">
      <c r="C14" s="115" t="s">
        <v>20</v>
      </c>
      <c r="D14" s="115"/>
      <c r="E14" s="115"/>
      <c r="F14" s="115"/>
      <c r="G14" s="163"/>
      <c r="H14" s="112"/>
      <c r="I14" s="112"/>
      <c r="J14" s="112"/>
      <c r="K14" s="112"/>
      <c r="L14" s="112"/>
      <c r="M14" s="112"/>
      <c r="N14" s="112"/>
      <c r="O14" s="112"/>
      <c r="P14" s="112"/>
      <c r="Q14" s="112"/>
      <c r="R14" s="112"/>
      <c r="S14" s="112"/>
      <c r="T14" s="112"/>
      <c r="U14" s="112"/>
      <c r="V14" s="113"/>
      <c r="X14" s="83"/>
    </row>
    <row r="15" spans="1:32" s="51" customFormat="1" ht="7.5" customHeight="1">
      <c r="A15" s="48"/>
      <c r="B15" s="49"/>
      <c r="C15" s="50"/>
      <c r="D15" s="50"/>
      <c r="E15" s="50"/>
      <c r="F15" s="50"/>
      <c r="G15" s="77"/>
      <c r="H15" s="77"/>
      <c r="I15" s="77"/>
      <c r="J15" s="77"/>
      <c r="K15" s="77"/>
      <c r="L15" s="77"/>
      <c r="M15" s="50"/>
      <c r="N15" s="50"/>
      <c r="O15" s="50"/>
      <c r="P15" s="50"/>
      <c r="Q15" s="54"/>
      <c r="R15" s="54"/>
      <c r="S15" s="54"/>
      <c r="T15" s="54"/>
      <c r="U15" s="54"/>
      <c r="V15" s="54"/>
      <c r="X15" s="86"/>
      <c r="Y15" s="87"/>
      <c r="Z15" s="87"/>
    </row>
    <row r="16" spans="1:32">
      <c r="C16" s="90" t="s">
        <v>384</v>
      </c>
      <c r="X16" s="83"/>
    </row>
    <row r="17" spans="1:26" ht="34.5" customHeight="1">
      <c r="C17" s="115" t="s">
        <v>161</v>
      </c>
      <c r="D17" s="115"/>
      <c r="E17" s="115"/>
      <c r="F17" s="115"/>
      <c r="G17" s="155"/>
      <c r="H17" s="156"/>
      <c r="I17" s="156"/>
      <c r="J17" s="156"/>
      <c r="K17" s="156"/>
      <c r="L17" s="156"/>
      <c r="M17" s="115" t="s">
        <v>162</v>
      </c>
      <c r="N17" s="115"/>
      <c r="O17" s="115"/>
      <c r="P17" s="115"/>
      <c r="Q17" s="146"/>
      <c r="R17" s="147"/>
      <c r="S17" s="147"/>
      <c r="T17" s="147"/>
      <c r="U17" s="147"/>
      <c r="V17" s="148"/>
      <c r="X17" s="85" t="str">
        <f>IF(G17="不明・その他",G17,"業種"&amp;LEFT(G17,1))</f>
        <v>業種</v>
      </c>
      <c r="Y17" s="88" t="e">
        <f>VLOOKUP(X17,【配布時非表示】参照用!AI:AJ,2,FALSE)</f>
        <v>#N/A</v>
      </c>
    </row>
    <row r="18" spans="1:26" s="51" customFormat="1" ht="7.5" customHeight="1">
      <c r="A18" s="48"/>
      <c r="B18" s="49"/>
      <c r="C18" s="50"/>
      <c r="D18" s="50"/>
      <c r="E18" s="50"/>
      <c r="F18" s="50"/>
      <c r="G18" s="77"/>
      <c r="H18" s="77"/>
      <c r="I18" s="77"/>
      <c r="J18" s="77"/>
      <c r="K18" s="77"/>
      <c r="L18" s="77"/>
      <c r="M18" s="50"/>
      <c r="N18" s="50"/>
      <c r="O18" s="50"/>
      <c r="P18" s="50"/>
      <c r="Q18" s="54"/>
      <c r="R18" s="54"/>
      <c r="S18" s="54"/>
      <c r="T18" s="54"/>
      <c r="U18" s="54"/>
      <c r="V18" s="54"/>
      <c r="X18" s="86"/>
      <c r="Y18" s="87"/>
      <c r="Z18" s="87"/>
    </row>
    <row r="19" spans="1:26" ht="18.75" customHeight="1">
      <c r="C19" s="101" t="s">
        <v>385</v>
      </c>
      <c r="D19" s="47"/>
      <c r="E19" s="47"/>
      <c r="F19" s="47"/>
      <c r="G19" s="78"/>
      <c r="H19" s="78"/>
      <c r="I19" s="78"/>
      <c r="J19" s="78"/>
      <c r="K19" s="78"/>
      <c r="L19" s="78"/>
      <c r="M19" s="47"/>
      <c r="N19" s="47"/>
      <c r="O19" s="47"/>
      <c r="P19" s="47"/>
      <c r="Q19" s="79"/>
      <c r="R19" s="79"/>
      <c r="S19" s="79"/>
      <c r="T19" s="79"/>
      <c r="U19" s="79"/>
      <c r="V19" s="79"/>
      <c r="X19" s="83"/>
    </row>
    <row r="20" spans="1:26" ht="31.5" customHeight="1">
      <c r="C20" s="116" t="s">
        <v>191</v>
      </c>
      <c r="D20" s="115"/>
      <c r="E20" s="115"/>
      <c r="F20" s="115"/>
      <c r="G20" s="117" t="str">
        <f>IFERROR(VLOOKUP(X20,【配布時非表示】参照用!X:Y,2,FALSE),"-")</f>
        <v>-</v>
      </c>
      <c r="H20" s="117"/>
      <c r="I20" s="117"/>
      <c r="J20" s="117"/>
      <c r="K20" s="117"/>
      <c r="L20" s="117"/>
      <c r="M20" s="117"/>
      <c r="N20" s="117"/>
      <c r="O20" s="117"/>
      <c r="P20" s="117"/>
      <c r="Q20" s="117"/>
      <c r="R20" s="117"/>
      <c r="S20" s="117"/>
      <c r="T20" s="117"/>
      <c r="U20" s="117"/>
      <c r="V20" s="117"/>
      <c r="X20" s="85">
        <f>IF(OR(Q17="",Q17="（選択は不要です）"),G17,Q17)</f>
        <v>0</v>
      </c>
    </row>
    <row r="21" spans="1:26" ht="7.5" customHeight="1">
      <c r="C21" s="52"/>
      <c r="D21" s="50"/>
      <c r="E21" s="50"/>
      <c r="F21" s="50"/>
      <c r="G21" s="53"/>
      <c r="H21" s="53"/>
      <c r="I21" s="53"/>
      <c r="J21" s="53"/>
      <c r="K21" s="53"/>
      <c r="L21" s="53"/>
      <c r="M21" s="53"/>
      <c r="N21" s="53"/>
      <c r="O21" s="53"/>
      <c r="P21" s="53"/>
      <c r="Q21" s="53"/>
      <c r="R21" s="53"/>
      <c r="S21" s="53"/>
      <c r="T21" s="53"/>
      <c r="U21" s="53"/>
      <c r="V21" s="53"/>
      <c r="X21" s="83"/>
    </row>
    <row r="22" spans="1:26" ht="18.75" customHeight="1">
      <c r="C22" s="54" t="s">
        <v>381</v>
      </c>
      <c r="D22" s="50"/>
      <c r="E22" s="50"/>
      <c r="F22" s="50"/>
      <c r="G22" s="53"/>
      <c r="H22" s="53"/>
      <c r="I22" s="53"/>
      <c r="J22" s="53"/>
      <c r="K22" s="53"/>
      <c r="L22" s="53"/>
      <c r="M22" s="53"/>
      <c r="N22" s="53"/>
      <c r="O22" s="53"/>
      <c r="P22" s="53"/>
      <c r="Q22" s="53"/>
      <c r="R22" s="53"/>
      <c r="S22" s="53"/>
      <c r="T22" s="53"/>
      <c r="U22" s="53"/>
      <c r="V22" s="53"/>
      <c r="X22" s="83"/>
    </row>
    <row r="23" spans="1:26" ht="18.75" customHeight="1">
      <c r="C23" s="54" t="s">
        <v>382</v>
      </c>
      <c r="D23" s="50"/>
      <c r="E23" s="50"/>
      <c r="F23" s="50"/>
      <c r="G23" s="53"/>
      <c r="H23" s="53"/>
      <c r="I23" s="53"/>
      <c r="J23" s="53"/>
      <c r="K23" s="53"/>
      <c r="L23" s="53"/>
      <c r="M23" s="53"/>
      <c r="N23" s="53"/>
      <c r="O23" s="53"/>
      <c r="P23" s="53"/>
      <c r="Q23" s="53"/>
      <c r="R23" s="53"/>
      <c r="S23" s="53"/>
      <c r="T23" s="53"/>
      <c r="U23" s="53"/>
      <c r="V23" s="53"/>
      <c r="X23" s="83"/>
    </row>
    <row r="24" spans="1:26" ht="31.5" customHeight="1">
      <c r="C24" s="154" t="s">
        <v>198</v>
      </c>
      <c r="D24" s="119"/>
      <c r="E24" s="119"/>
      <c r="F24" s="120"/>
      <c r="G24" s="121"/>
      <c r="H24" s="122"/>
      <c r="I24" s="122"/>
      <c r="J24" s="122"/>
      <c r="K24" s="122"/>
      <c r="L24" s="122"/>
      <c r="M24" s="122"/>
      <c r="N24" s="122"/>
      <c r="O24" s="122"/>
      <c r="P24" s="122"/>
      <c r="Q24" s="123" t="str">
        <f>IFERROR(VLOOKUP(X20,【配布時非表示】参照用!X:Z,3,FALSE),"-")</f>
        <v>-</v>
      </c>
      <c r="R24" s="123"/>
      <c r="S24" s="123"/>
      <c r="T24" s="123"/>
      <c r="U24" s="123"/>
      <c r="V24" s="124"/>
      <c r="X24" s="83"/>
    </row>
    <row r="25" spans="1:26" ht="7.5" customHeight="1">
      <c r="C25" s="9"/>
      <c r="X25" s="83"/>
    </row>
    <row r="26" spans="1:26">
      <c r="X26" s="83"/>
    </row>
    <row r="27" spans="1:26" ht="7.5" customHeight="1">
      <c r="C27" s="9"/>
    </row>
    <row r="28" spans="1:26" s="14" customFormat="1" ht="18">
      <c r="A28" s="5"/>
      <c r="B28" s="12"/>
      <c r="C28" s="13" t="s">
        <v>31</v>
      </c>
      <c r="D28" s="14" t="s">
        <v>69</v>
      </c>
      <c r="X28" s="83"/>
      <c r="Y28" s="82"/>
      <c r="Z28" s="82"/>
    </row>
    <row r="29" spans="1:26" ht="7.5" customHeight="1">
      <c r="C29" s="9"/>
      <c r="X29" s="83"/>
    </row>
    <row r="30" spans="1:26" ht="58.5" customHeight="1">
      <c r="C30" s="153" t="s">
        <v>227</v>
      </c>
      <c r="D30" s="162"/>
      <c r="E30" s="162"/>
      <c r="F30" s="162"/>
      <c r="G30" s="162"/>
      <c r="H30" s="162"/>
      <c r="I30" s="162"/>
      <c r="J30" s="162"/>
      <c r="K30" s="162"/>
      <c r="L30" s="162"/>
      <c r="M30" s="162"/>
      <c r="N30" s="162"/>
      <c r="O30" s="162"/>
      <c r="P30" s="162"/>
      <c r="Q30" s="162"/>
      <c r="R30" s="162"/>
      <c r="S30" s="162"/>
      <c r="T30" s="162"/>
      <c r="U30" s="162"/>
      <c r="V30" s="162"/>
    </row>
    <row r="32" spans="1:26" s="14" customFormat="1" ht="18">
      <c r="A32" s="5"/>
      <c r="B32" s="12"/>
      <c r="C32" s="13" t="s">
        <v>7</v>
      </c>
      <c r="D32" s="13" t="s">
        <v>168</v>
      </c>
      <c r="X32" s="81"/>
      <c r="Y32" s="82"/>
      <c r="Z32" s="82"/>
    </row>
    <row r="33" spans="1:26" s="14" customFormat="1" ht="18">
      <c r="A33" s="5"/>
      <c r="B33" s="12"/>
      <c r="C33" s="13"/>
      <c r="D33" s="14" t="s">
        <v>46</v>
      </c>
      <c r="X33" s="81"/>
      <c r="Y33" s="82"/>
      <c r="Z33" s="82"/>
    </row>
    <row r="34" spans="1:26" ht="7.5" customHeight="1">
      <c r="C34" s="9"/>
    </row>
    <row r="35" spans="1:26">
      <c r="C35" s="15" t="s">
        <v>10</v>
      </c>
    </row>
    <row r="36" spans="1:26">
      <c r="C36" s="60" t="s">
        <v>11</v>
      </c>
      <c r="D36" s="7" t="s">
        <v>231</v>
      </c>
    </row>
    <row r="37" spans="1:26">
      <c r="C37" s="60" t="s">
        <v>12</v>
      </c>
      <c r="D37" s="7" t="s">
        <v>33</v>
      </c>
    </row>
    <row r="38" spans="1:26" ht="7.5" customHeight="1">
      <c r="C38" s="9"/>
    </row>
    <row r="39" spans="1:26">
      <c r="C39" s="10" t="s">
        <v>104</v>
      </c>
    </row>
    <row r="40" spans="1:26">
      <c r="C40" s="115" t="s">
        <v>13</v>
      </c>
      <c r="D40" s="115"/>
      <c r="G40" s="118" t="s">
        <v>35</v>
      </c>
      <c r="H40" s="119"/>
      <c r="I40" s="119"/>
      <c r="J40" s="119"/>
      <c r="K40" s="119"/>
      <c r="L40" s="119"/>
      <c r="M40" s="119"/>
      <c r="N40" s="120"/>
      <c r="O40" s="118" t="s">
        <v>36</v>
      </c>
      <c r="P40" s="119"/>
      <c r="Q40" s="119"/>
      <c r="R40" s="119"/>
      <c r="S40" s="119"/>
      <c r="T40" s="119"/>
      <c r="U40" s="119"/>
      <c r="V40" s="120"/>
      <c r="X40" s="91" t="s">
        <v>375</v>
      </c>
      <c r="Y40" s="92" t="s">
        <v>376</v>
      </c>
    </row>
    <row r="41" spans="1:26" ht="31.5" customHeight="1">
      <c r="C41" s="138"/>
      <c r="D41" s="138"/>
      <c r="E41" s="136" t="s">
        <v>34</v>
      </c>
      <c r="F41" s="139"/>
      <c r="G41" s="134"/>
      <c r="H41" s="135"/>
      <c r="I41" s="135"/>
      <c r="J41" s="135"/>
      <c r="K41" s="135"/>
      <c r="L41" s="140"/>
      <c r="M41" s="141"/>
      <c r="N41" s="142"/>
      <c r="O41" s="134"/>
      <c r="P41" s="135"/>
      <c r="Q41" s="135"/>
      <c r="R41" s="135"/>
      <c r="S41" s="135"/>
      <c r="T41" s="140"/>
      <c r="U41" s="141"/>
      <c r="V41" s="142"/>
      <c r="X41" s="91"/>
      <c r="Y41" s="92"/>
    </row>
    <row r="43" spans="1:26">
      <c r="C43" s="14" t="s">
        <v>105</v>
      </c>
      <c r="D43" s="13" t="s">
        <v>192</v>
      </c>
    </row>
    <row r="44" spans="1:26" ht="7.5" customHeight="1"/>
    <row r="45" spans="1:26">
      <c r="C45" s="118" t="s">
        <v>13</v>
      </c>
      <c r="D45" s="120"/>
      <c r="G45" s="16" t="s">
        <v>70</v>
      </c>
      <c r="H45" s="16"/>
      <c r="I45" s="16"/>
      <c r="J45" s="16"/>
      <c r="K45" s="16"/>
      <c r="L45" s="16"/>
      <c r="M45" s="16"/>
      <c r="N45" s="16"/>
      <c r="X45" s="93"/>
    </row>
    <row r="46" spans="1:26" ht="31.5" customHeight="1">
      <c r="C46" s="132"/>
      <c r="D46" s="133"/>
      <c r="E46" s="136"/>
      <c r="F46" s="137"/>
      <c r="G46" s="126" t="str">
        <f>IFERROR(【ご参考】貴社のプラ排出推計値!G7*C46,"-")</f>
        <v>-</v>
      </c>
      <c r="H46" s="126"/>
      <c r="I46" s="126"/>
      <c r="J46" s="126"/>
      <c r="K46" s="126"/>
      <c r="L46" s="126"/>
      <c r="M46" s="127" t="s">
        <v>39</v>
      </c>
      <c r="N46" s="127"/>
      <c r="X46" s="93"/>
    </row>
    <row r="47" spans="1:26" ht="18.75" customHeight="1">
      <c r="C47" s="17"/>
      <c r="D47" s="17"/>
      <c r="E47" s="60"/>
      <c r="F47" s="60"/>
      <c r="G47" s="18"/>
      <c r="H47" s="18"/>
      <c r="I47" s="18"/>
      <c r="J47" s="18"/>
      <c r="K47" s="18"/>
      <c r="L47" s="18"/>
      <c r="M47" s="18"/>
      <c r="N47" s="18"/>
      <c r="X47" s="93"/>
    </row>
    <row r="49" spans="3:14">
      <c r="C49" s="13" t="s">
        <v>8</v>
      </c>
      <c r="D49" s="13" t="s">
        <v>232</v>
      </c>
    </row>
    <row r="50" spans="3:14" ht="7.5" customHeight="1">
      <c r="C50" s="9"/>
    </row>
    <row r="51" spans="3:14">
      <c r="C51" s="15" t="s">
        <v>10</v>
      </c>
    </row>
    <row r="52" spans="3:14">
      <c r="C52" s="60" t="s">
        <v>11</v>
      </c>
      <c r="D52" s="7" t="s">
        <v>231</v>
      </c>
    </row>
    <row r="53" spans="3:14">
      <c r="C53" s="60" t="s">
        <v>12</v>
      </c>
      <c r="D53" s="7" t="s">
        <v>124</v>
      </c>
    </row>
    <row r="54" spans="3:14" ht="7.5" customHeight="1">
      <c r="C54" s="9"/>
    </row>
    <row r="55" spans="3:14">
      <c r="C55" s="118" t="s">
        <v>13</v>
      </c>
      <c r="D55" s="120"/>
      <c r="G55" s="118" t="s">
        <v>37</v>
      </c>
      <c r="H55" s="119"/>
      <c r="I55" s="119"/>
      <c r="J55" s="119"/>
      <c r="K55" s="119"/>
      <c r="L55" s="119"/>
      <c r="M55" s="119"/>
      <c r="N55" s="120"/>
    </row>
    <row r="56" spans="3:14" ht="31.5" customHeight="1">
      <c r="C56" s="138"/>
      <c r="D56" s="138"/>
      <c r="E56" s="136" t="s">
        <v>34</v>
      </c>
      <c r="F56" s="139"/>
      <c r="G56" s="134"/>
      <c r="H56" s="135"/>
      <c r="I56" s="135"/>
      <c r="J56" s="135"/>
      <c r="K56" s="135"/>
      <c r="L56" s="140"/>
      <c r="M56" s="141"/>
      <c r="N56" s="142"/>
    </row>
    <row r="58" spans="3:14">
      <c r="C58" s="14" t="s">
        <v>106</v>
      </c>
      <c r="D58" s="13" t="s">
        <v>193</v>
      </c>
    </row>
    <row r="59" spans="3:14" ht="7.5" customHeight="1"/>
    <row r="60" spans="3:14">
      <c r="C60" s="118" t="s">
        <v>13</v>
      </c>
      <c r="D60" s="119"/>
      <c r="E60" s="19"/>
      <c r="G60" s="16" t="s">
        <v>71</v>
      </c>
      <c r="H60" s="16"/>
      <c r="I60" s="16"/>
      <c r="J60" s="16"/>
      <c r="K60" s="16"/>
      <c r="L60" s="16"/>
      <c r="M60" s="16"/>
      <c r="N60" s="16"/>
    </row>
    <row r="61" spans="3:14" ht="31.5" customHeight="1">
      <c r="C61" s="132"/>
      <c r="D61" s="133"/>
      <c r="E61" s="136"/>
      <c r="F61" s="137"/>
      <c r="G61" s="126">
        <f>G56*C61</f>
        <v>0</v>
      </c>
      <c r="H61" s="126"/>
      <c r="I61" s="126"/>
      <c r="J61" s="126"/>
      <c r="K61" s="126"/>
      <c r="L61" s="126"/>
      <c r="M61" s="127" t="str">
        <f>IF(M56="","-",M56)</f>
        <v>-</v>
      </c>
      <c r="N61" s="127"/>
    </row>
    <row r="63" spans="3:14">
      <c r="C63" s="14" t="s">
        <v>107</v>
      </c>
      <c r="D63" s="13" t="s">
        <v>194</v>
      </c>
    </row>
    <row r="64" spans="3:14">
      <c r="C64" s="14"/>
      <c r="D64" s="13" t="s">
        <v>228</v>
      </c>
    </row>
    <row r="65" spans="3:26" ht="7.5" customHeight="1"/>
    <row r="66" spans="3:26">
      <c r="C66" s="131" t="s">
        <v>13</v>
      </c>
      <c r="D66" s="131"/>
      <c r="E66" s="131"/>
      <c r="F66" s="131"/>
      <c r="G66" s="131"/>
      <c r="H66" s="131"/>
      <c r="I66" s="131"/>
      <c r="J66" s="131"/>
    </row>
    <row r="67" spans="3:26" ht="32.25" customHeight="1">
      <c r="C67" s="134"/>
      <c r="D67" s="135"/>
      <c r="E67" s="135"/>
      <c r="F67" s="135"/>
      <c r="G67" s="135"/>
      <c r="H67" s="140"/>
      <c r="I67" s="141"/>
      <c r="J67" s="142"/>
      <c r="K67" s="167" t="str">
        <f>IF(C67="","",IF(Z67=1,"※",""))</f>
        <v/>
      </c>
      <c r="L67" s="168"/>
      <c r="M67" s="169" t="str">
        <f>IF(K67="※","【エラー】上記自動計算結果と矛盾があります","")</f>
        <v/>
      </c>
      <c r="N67" s="169"/>
      <c r="O67" s="169"/>
      <c r="P67" s="169"/>
      <c r="Q67" s="169"/>
      <c r="R67" s="169"/>
      <c r="S67" s="169"/>
      <c r="T67" s="169"/>
      <c r="U67" s="169"/>
      <c r="V67" s="169"/>
      <c r="Y67" s="82" t="s">
        <v>100</v>
      </c>
      <c r="Z67" s="88">
        <f>IF(ROUND(G61,1)&gt;=C67,0,1)</f>
        <v>0</v>
      </c>
    </row>
    <row r="68" spans="3:26" ht="18.75" customHeight="1">
      <c r="C68" s="60"/>
      <c r="D68" s="60"/>
      <c r="E68" s="60"/>
      <c r="F68" s="60"/>
      <c r="G68" s="60"/>
      <c r="H68" s="60"/>
      <c r="I68" s="60"/>
      <c r="J68" s="60"/>
    </row>
    <row r="69" spans="3:26">
      <c r="C69" s="14" t="s">
        <v>108</v>
      </c>
      <c r="D69" s="13" t="s">
        <v>195</v>
      </c>
    </row>
    <row r="70" spans="3:26" ht="7.5" customHeight="1"/>
    <row r="71" spans="3:26">
      <c r="C71" s="128" t="s">
        <v>73</v>
      </c>
      <c r="D71" s="130"/>
    </row>
    <row r="72" spans="3:26" ht="7.5" customHeight="1"/>
    <row r="73" spans="3:26">
      <c r="C73" s="16" t="s">
        <v>101</v>
      </c>
    </row>
    <row r="74" spans="3:26" ht="32.25" customHeight="1">
      <c r="C74" s="175">
        <f>G56</f>
        <v>0</v>
      </c>
      <c r="D74" s="175"/>
      <c r="E74" s="175"/>
      <c r="F74" s="175"/>
      <c r="G74" s="175"/>
      <c r="H74" s="175"/>
      <c r="I74" s="127" t="str">
        <f>IF(M56="","-",M56)</f>
        <v>-</v>
      </c>
      <c r="J74" s="127"/>
    </row>
    <row r="75" spans="3:26" ht="7.5" customHeight="1"/>
    <row r="76" spans="3:26">
      <c r="C76" s="10" t="s">
        <v>123</v>
      </c>
    </row>
    <row r="77" spans="3:26" ht="31.5" customHeight="1" thickBot="1">
      <c r="C77" s="176" t="s">
        <v>82</v>
      </c>
      <c r="D77" s="176"/>
      <c r="E77" s="176"/>
      <c r="F77" s="176"/>
      <c r="G77" s="176"/>
      <c r="H77" s="176"/>
      <c r="I77" s="176"/>
      <c r="J77" s="176"/>
      <c r="K77" s="176"/>
      <c r="L77" s="176"/>
      <c r="M77" s="177" t="s">
        <v>169</v>
      </c>
      <c r="N77" s="178"/>
      <c r="O77" s="178"/>
      <c r="P77" s="178"/>
      <c r="Q77" s="178"/>
      <c r="R77" s="178"/>
      <c r="S77" s="178"/>
      <c r="T77" s="179"/>
    </row>
    <row r="78" spans="3:26" ht="31.5" customHeight="1" thickTop="1">
      <c r="C78" s="159" t="s">
        <v>74</v>
      </c>
      <c r="D78" s="159"/>
      <c r="E78" s="159"/>
      <c r="F78" s="159"/>
      <c r="G78" s="159"/>
      <c r="H78" s="159"/>
      <c r="I78" s="159"/>
      <c r="J78" s="159"/>
      <c r="K78" s="159"/>
      <c r="L78" s="159"/>
      <c r="M78" s="171"/>
      <c r="N78" s="172"/>
      <c r="O78" s="172"/>
      <c r="P78" s="172"/>
      <c r="Q78" s="172"/>
      <c r="R78" s="172"/>
      <c r="S78" s="157" t="str">
        <f>IF($M$56="","-",$M$56)</f>
        <v>-</v>
      </c>
      <c r="T78" s="158"/>
    </row>
    <row r="79" spans="3:26" ht="31.5" customHeight="1">
      <c r="C79" s="164" t="s">
        <v>81</v>
      </c>
      <c r="D79" s="164"/>
      <c r="E79" s="164"/>
      <c r="F79" s="164"/>
      <c r="G79" s="164"/>
      <c r="H79" s="164"/>
      <c r="I79" s="164"/>
      <c r="J79" s="164"/>
      <c r="K79" s="164"/>
      <c r="L79" s="164"/>
      <c r="M79" s="134"/>
      <c r="N79" s="135"/>
      <c r="O79" s="135"/>
      <c r="P79" s="135"/>
      <c r="Q79" s="135"/>
      <c r="R79" s="135"/>
      <c r="S79" s="173" t="str">
        <f t="shared" ref="S79:S85" si="0">IF($M$56="","-",$M$56)</f>
        <v>-</v>
      </c>
      <c r="T79" s="174"/>
    </row>
    <row r="80" spans="3:26" ht="31.5" customHeight="1">
      <c r="C80" s="164" t="s">
        <v>75</v>
      </c>
      <c r="D80" s="164"/>
      <c r="E80" s="164"/>
      <c r="F80" s="164"/>
      <c r="G80" s="164"/>
      <c r="H80" s="164"/>
      <c r="I80" s="164"/>
      <c r="J80" s="164"/>
      <c r="K80" s="164"/>
      <c r="L80" s="164"/>
      <c r="M80" s="134"/>
      <c r="N80" s="135"/>
      <c r="O80" s="135"/>
      <c r="P80" s="135"/>
      <c r="Q80" s="135"/>
      <c r="R80" s="135"/>
      <c r="S80" s="173" t="str">
        <f t="shared" si="0"/>
        <v>-</v>
      </c>
      <c r="T80" s="174"/>
    </row>
    <row r="81" spans="3:26" ht="31.5" customHeight="1">
      <c r="C81" s="164" t="s">
        <v>170</v>
      </c>
      <c r="D81" s="164"/>
      <c r="E81" s="164"/>
      <c r="F81" s="164"/>
      <c r="G81" s="164"/>
      <c r="H81" s="164"/>
      <c r="I81" s="164"/>
      <c r="J81" s="164"/>
      <c r="K81" s="164"/>
      <c r="L81" s="164"/>
      <c r="M81" s="134"/>
      <c r="N81" s="135"/>
      <c r="O81" s="135"/>
      <c r="P81" s="135"/>
      <c r="Q81" s="135"/>
      <c r="R81" s="135"/>
      <c r="S81" s="173" t="str">
        <f t="shared" si="0"/>
        <v>-</v>
      </c>
      <c r="T81" s="174"/>
    </row>
    <row r="82" spans="3:26" ht="31.5" customHeight="1">
      <c r="C82" s="164" t="s">
        <v>77</v>
      </c>
      <c r="D82" s="164"/>
      <c r="E82" s="164"/>
      <c r="F82" s="164"/>
      <c r="G82" s="164"/>
      <c r="H82" s="164"/>
      <c r="I82" s="164"/>
      <c r="J82" s="164"/>
      <c r="K82" s="164"/>
      <c r="L82" s="164"/>
      <c r="M82" s="134"/>
      <c r="N82" s="135"/>
      <c r="O82" s="135"/>
      <c r="P82" s="135"/>
      <c r="Q82" s="135"/>
      <c r="R82" s="135"/>
      <c r="S82" s="173" t="str">
        <f t="shared" si="0"/>
        <v>-</v>
      </c>
      <c r="T82" s="174"/>
    </row>
    <row r="83" spans="3:26" ht="31.5" customHeight="1">
      <c r="C83" s="165" t="s">
        <v>171</v>
      </c>
      <c r="D83" s="165"/>
      <c r="E83" s="165"/>
      <c r="F83" s="165"/>
      <c r="G83" s="165"/>
      <c r="H83" s="165"/>
      <c r="I83" s="165"/>
      <c r="J83" s="165"/>
      <c r="K83" s="165"/>
      <c r="L83" s="165"/>
      <c r="M83" s="134"/>
      <c r="N83" s="135"/>
      <c r="O83" s="135"/>
      <c r="P83" s="135"/>
      <c r="Q83" s="135"/>
      <c r="R83" s="135"/>
      <c r="S83" s="173" t="str">
        <f t="shared" si="0"/>
        <v>-</v>
      </c>
      <c r="T83" s="174"/>
    </row>
    <row r="84" spans="3:26" ht="31.5" customHeight="1">
      <c r="C84" s="164" t="s">
        <v>79</v>
      </c>
      <c r="D84" s="164"/>
      <c r="E84" s="164"/>
      <c r="F84" s="164"/>
      <c r="G84" s="164"/>
      <c r="H84" s="164"/>
      <c r="I84" s="164"/>
      <c r="J84" s="164"/>
      <c r="K84" s="164"/>
      <c r="L84" s="164"/>
      <c r="M84" s="134"/>
      <c r="N84" s="135"/>
      <c r="O84" s="135"/>
      <c r="P84" s="135"/>
      <c r="Q84" s="135"/>
      <c r="R84" s="135"/>
      <c r="S84" s="173" t="str">
        <f t="shared" si="0"/>
        <v>-</v>
      </c>
      <c r="T84" s="174"/>
    </row>
    <row r="85" spans="3:26" ht="31.5" customHeight="1" thickBot="1">
      <c r="C85" s="166" t="s">
        <v>80</v>
      </c>
      <c r="D85" s="166"/>
      <c r="E85" s="166"/>
      <c r="F85" s="166"/>
      <c r="G85" s="166"/>
      <c r="H85" s="166"/>
      <c r="I85" s="166"/>
      <c r="J85" s="166"/>
      <c r="K85" s="166"/>
      <c r="L85" s="166"/>
      <c r="M85" s="180"/>
      <c r="N85" s="181"/>
      <c r="O85" s="181"/>
      <c r="P85" s="181"/>
      <c r="Q85" s="181"/>
      <c r="R85" s="181"/>
      <c r="S85" s="182" t="str">
        <f t="shared" si="0"/>
        <v>-</v>
      </c>
      <c r="T85" s="183"/>
    </row>
    <row r="86" spans="3:26" ht="31.5" customHeight="1" thickTop="1">
      <c r="C86" s="191" t="s">
        <v>98</v>
      </c>
      <c r="D86" s="191"/>
      <c r="E86" s="191"/>
      <c r="F86" s="191"/>
      <c r="G86" s="191"/>
      <c r="H86" s="191"/>
      <c r="I86" s="191"/>
      <c r="J86" s="191"/>
      <c r="K86" s="191"/>
      <c r="L86" s="191"/>
      <c r="M86" s="192">
        <f>SUM(M78:R85)</f>
        <v>0</v>
      </c>
      <c r="N86" s="193"/>
      <c r="O86" s="193"/>
      <c r="P86" s="193"/>
      <c r="Q86" s="193"/>
      <c r="R86" s="193"/>
      <c r="S86" s="157" t="str">
        <f>IF($M$56="","-",$M$56)</f>
        <v>-</v>
      </c>
      <c r="T86" s="158"/>
      <c r="Y86" s="82" t="s">
        <v>100</v>
      </c>
      <c r="Z86" s="88">
        <f>IF(C74=M86,0,1)</f>
        <v>0</v>
      </c>
    </row>
    <row r="87" spans="3:26" ht="7.5" customHeight="1"/>
    <row r="88" spans="3:26">
      <c r="C88" s="170" t="str">
        <f>IF(Z86=1,"※【エラー】処理量の合計は排出量と同じになるようにご記入ください","")</f>
        <v/>
      </c>
      <c r="D88" s="170"/>
      <c r="E88" s="170"/>
      <c r="F88" s="170"/>
      <c r="G88" s="170"/>
      <c r="H88" s="170"/>
      <c r="I88" s="170"/>
      <c r="J88" s="170"/>
      <c r="K88" s="170"/>
      <c r="L88" s="170"/>
      <c r="M88" s="170"/>
      <c r="N88" s="170"/>
      <c r="O88" s="170"/>
      <c r="P88" s="170"/>
      <c r="Q88" s="170"/>
      <c r="R88" s="170"/>
      <c r="S88" s="170"/>
      <c r="T88" s="170"/>
    </row>
    <row r="89" spans="3:26" ht="18.75" customHeight="1">
      <c r="C89" s="60"/>
      <c r="D89" s="60"/>
      <c r="E89" s="60"/>
      <c r="F89" s="60"/>
      <c r="G89" s="60"/>
      <c r="H89" s="60"/>
      <c r="I89" s="60"/>
      <c r="J89" s="60"/>
    </row>
    <row r="90" spans="3:26">
      <c r="C90" s="14" t="s">
        <v>199</v>
      </c>
      <c r="D90" s="13" t="s">
        <v>172</v>
      </c>
    </row>
    <row r="91" spans="3:26" ht="7.5" customHeight="1"/>
    <row r="92" spans="3:26">
      <c r="C92" s="128" t="s">
        <v>73</v>
      </c>
      <c r="D92" s="130"/>
    </row>
    <row r="93" spans="3:26" ht="7.5" customHeight="1"/>
    <row r="94" spans="3:26">
      <c r="C94" s="16" t="s">
        <v>102</v>
      </c>
    </row>
    <row r="95" spans="3:26" ht="32.25" customHeight="1">
      <c r="C95" s="126">
        <f>C67</f>
        <v>0</v>
      </c>
      <c r="D95" s="126"/>
      <c r="E95" s="126"/>
      <c r="F95" s="126"/>
      <c r="G95" s="126"/>
      <c r="H95" s="126"/>
      <c r="I95" s="127" t="str">
        <f>IF(I67="","-",I67)</f>
        <v>-</v>
      </c>
      <c r="J95" s="127"/>
    </row>
    <row r="96" spans="3:26" ht="7.5" customHeight="1"/>
    <row r="97" spans="3:26">
      <c r="C97" s="10" t="s">
        <v>123</v>
      </c>
    </row>
    <row r="98" spans="3:26" ht="31.5" customHeight="1" thickBot="1">
      <c r="C98" s="176" t="s">
        <v>82</v>
      </c>
      <c r="D98" s="176"/>
      <c r="E98" s="176"/>
      <c r="F98" s="176"/>
      <c r="G98" s="176"/>
      <c r="H98" s="176"/>
      <c r="I98" s="176"/>
      <c r="J98" s="176"/>
      <c r="K98" s="176"/>
      <c r="L98" s="176"/>
      <c r="M98" s="188" t="s">
        <v>110</v>
      </c>
      <c r="N98" s="189"/>
      <c r="O98" s="189"/>
      <c r="P98" s="189"/>
      <c r="Q98" s="189"/>
      <c r="R98" s="189"/>
      <c r="S98" s="189"/>
      <c r="T98" s="190"/>
    </row>
    <row r="99" spans="3:26" ht="31.5" customHeight="1" thickTop="1">
      <c r="C99" s="159" t="s">
        <v>83</v>
      </c>
      <c r="D99" s="159"/>
      <c r="E99" s="159"/>
      <c r="F99" s="159"/>
      <c r="G99" s="159"/>
      <c r="H99" s="159"/>
      <c r="I99" s="159"/>
      <c r="J99" s="159"/>
      <c r="K99" s="159"/>
      <c r="L99" s="159"/>
      <c r="M99" s="184"/>
      <c r="N99" s="185"/>
      <c r="O99" s="185"/>
      <c r="P99" s="185"/>
      <c r="Q99" s="185"/>
      <c r="R99" s="185"/>
      <c r="S99" s="186" t="s">
        <v>99</v>
      </c>
      <c r="T99" s="187"/>
    </row>
    <row r="100" spans="3:26" ht="31.5" customHeight="1">
      <c r="C100" s="164" t="s">
        <v>81</v>
      </c>
      <c r="D100" s="164"/>
      <c r="E100" s="164"/>
      <c r="F100" s="164"/>
      <c r="G100" s="164"/>
      <c r="H100" s="164"/>
      <c r="I100" s="164"/>
      <c r="J100" s="164"/>
      <c r="K100" s="164"/>
      <c r="L100" s="164"/>
      <c r="M100" s="134"/>
      <c r="N100" s="135"/>
      <c r="O100" s="135"/>
      <c r="P100" s="135"/>
      <c r="Q100" s="135"/>
      <c r="R100" s="135"/>
      <c r="S100" s="151" t="s">
        <v>99</v>
      </c>
      <c r="T100" s="152"/>
    </row>
    <row r="101" spans="3:26" ht="31.5" customHeight="1">
      <c r="C101" s="164" t="s">
        <v>75</v>
      </c>
      <c r="D101" s="164"/>
      <c r="E101" s="164"/>
      <c r="F101" s="164"/>
      <c r="G101" s="164"/>
      <c r="H101" s="164"/>
      <c r="I101" s="164"/>
      <c r="J101" s="164"/>
      <c r="K101" s="164"/>
      <c r="L101" s="164"/>
      <c r="M101" s="134"/>
      <c r="N101" s="135"/>
      <c r="O101" s="135"/>
      <c r="P101" s="135"/>
      <c r="Q101" s="135"/>
      <c r="R101" s="135"/>
      <c r="S101" s="151" t="s">
        <v>99</v>
      </c>
      <c r="T101" s="152"/>
    </row>
    <row r="102" spans="3:26" ht="31.5" customHeight="1">
      <c r="C102" s="164" t="s">
        <v>76</v>
      </c>
      <c r="D102" s="164"/>
      <c r="E102" s="164"/>
      <c r="F102" s="164"/>
      <c r="G102" s="164"/>
      <c r="H102" s="164"/>
      <c r="I102" s="164"/>
      <c r="J102" s="164"/>
      <c r="K102" s="164"/>
      <c r="L102" s="164"/>
      <c r="M102" s="134"/>
      <c r="N102" s="135"/>
      <c r="O102" s="135"/>
      <c r="P102" s="135"/>
      <c r="Q102" s="135"/>
      <c r="R102" s="135"/>
      <c r="S102" s="151" t="s">
        <v>99</v>
      </c>
      <c r="T102" s="152"/>
    </row>
    <row r="103" spans="3:26" ht="31.5" customHeight="1">
      <c r="C103" s="164" t="s">
        <v>77</v>
      </c>
      <c r="D103" s="164"/>
      <c r="E103" s="164"/>
      <c r="F103" s="164"/>
      <c r="G103" s="164"/>
      <c r="H103" s="164"/>
      <c r="I103" s="164"/>
      <c r="J103" s="164"/>
      <c r="K103" s="164"/>
      <c r="L103" s="164"/>
      <c r="M103" s="134"/>
      <c r="N103" s="135"/>
      <c r="O103" s="135"/>
      <c r="P103" s="135"/>
      <c r="Q103" s="135"/>
      <c r="R103" s="135"/>
      <c r="S103" s="151" t="s">
        <v>99</v>
      </c>
      <c r="T103" s="152"/>
    </row>
    <row r="104" spans="3:26" ht="31.5" customHeight="1">
      <c r="C104" s="164" t="s">
        <v>78</v>
      </c>
      <c r="D104" s="164"/>
      <c r="E104" s="164"/>
      <c r="F104" s="164"/>
      <c r="G104" s="164"/>
      <c r="H104" s="164"/>
      <c r="I104" s="164"/>
      <c r="J104" s="164"/>
      <c r="K104" s="164"/>
      <c r="L104" s="164"/>
      <c r="M104" s="134"/>
      <c r="N104" s="135"/>
      <c r="O104" s="135"/>
      <c r="P104" s="135"/>
      <c r="Q104" s="135"/>
      <c r="R104" s="135"/>
      <c r="S104" s="151" t="s">
        <v>99</v>
      </c>
      <c r="T104" s="152"/>
    </row>
    <row r="105" spans="3:26" ht="31.5" customHeight="1">
      <c r="C105" s="164" t="s">
        <v>79</v>
      </c>
      <c r="D105" s="164"/>
      <c r="E105" s="164"/>
      <c r="F105" s="164"/>
      <c r="G105" s="164"/>
      <c r="H105" s="164"/>
      <c r="I105" s="164"/>
      <c r="J105" s="164"/>
      <c r="K105" s="164"/>
      <c r="L105" s="164"/>
      <c r="M105" s="134"/>
      <c r="N105" s="135"/>
      <c r="O105" s="135"/>
      <c r="P105" s="135"/>
      <c r="Q105" s="135"/>
      <c r="R105" s="135"/>
      <c r="S105" s="151" t="s">
        <v>99</v>
      </c>
      <c r="T105" s="152"/>
    </row>
    <row r="106" spans="3:26" ht="31.5" customHeight="1" thickBot="1">
      <c r="C106" s="166" t="s">
        <v>80</v>
      </c>
      <c r="D106" s="166"/>
      <c r="E106" s="166"/>
      <c r="F106" s="166"/>
      <c r="G106" s="166"/>
      <c r="H106" s="166"/>
      <c r="I106" s="166"/>
      <c r="J106" s="166"/>
      <c r="K106" s="166"/>
      <c r="L106" s="166"/>
      <c r="M106" s="180"/>
      <c r="N106" s="181"/>
      <c r="O106" s="181"/>
      <c r="P106" s="181"/>
      <c r="Q106" s="181"/>
      <c r="R106" s="181"/>
      <c r="S106" s="199" t="s">
        <v>99</v>
      </c>
      <c r="T106" s="200"/>
    </row>
    <row r="107" spans="3:26" ht="31.5" customHeight="1" thickTop="1">
      <c r="C107" s="191" t="s">
        <v>98</v>
      </c>
      <c r="D107" s="191"/>
      <c r="E107" s="191"/>
      <c r="F107" s="191"/>
      <c r="G107" s="191"/>
      <c r="H107" s="191"/>
      <c r="I107" s="191"/>
      <c r="J107" s="191"/>
      <c r="K107" s="191"/>
      <c r="L107" s="191"/>
      <c r="M107" s="192">
        <f>SUM(M99:R106)</f>
        <v>0</v>
      </c>
      <c r="N107" s="201"/>
      <c r="O107" s="201"/>
      <c r="P107" s="201"/>
      <c r="Q107" s="201"/>
      <c r="R107" s="201"/>
      <c r="S107" s="186" t="s">
        <v>99</v>
      </c>
      <c r="T107" s="187"/>
      <c r="Y107" s="82" t="s">
        <v>100</v>
      </c>
      <c r="Z107" s="88">
        <f>IF(OR(M107=100,COUNTA(M99:R106)=0),0,1)</f>
        <v>0</v>
      </c>
    </row>
    <row r="108" spans="3:26" ht="7.5" customHeight="1"/>
    <row r="109" spans="3:26">
      <c r="C109" s="170" t="str">
        <f>IF(Z107=1,"※【エラー】割合の合計は100％となるようにご記入ください","")</f>
        <v/>
      </c>
      <c r="D109" s="170"/>
      <c r="E109" s="170"/>
      <c r="F109" s="170"/>
      <c r="G109" s="170"/>
      <c r="H109" s="170"/>
      <c r="I109" s="170"/>
      <c r="J109" s="170"/>
      <c r="K109" s="170"/>
      <c r="L109" s="170"/>
      <c r="M109" s="170"/>
      <c r="N109" s="170"/>
      <c r="O109" s="170"/>
      <c r="P109" s="170"/>
      <c r="Q109" s="170"/>
      <c r="R109" s="170"/>
      <c r="S109" s="170"/>
      <c r="T109" s="170"/>
    </row>
    <row r="111" spans="3:26">
      <c r="D111" s="10"/>
    </row>
    <row r="112" spans="3:26">
      <c r="C112" s="13" t="s">
        <v>9</v>
      </c>
      <c r="D112" s="13" t="s">
        <v>173</v>
      </c>
    </row>
    <row r="113" spans="3:14" ht="7.5" customHeight="1">
      <c r="C113" s="9"/>
    </row>
    <row r="114" spans="3:14">
      <c r="C114" s="15" t="s">
        <v>10</v>
      </c>
    </row>
    <row r="115" spans="3:14">
      <c r="C115" s="60" t="s">
        <v>11</v>
      </c>
      <c r="D115" s="7" t="s">
        <v>32</v>
      </c>
    </row>
    <row r="116" spans="3:14">
      <c r="C116" s="60" t="s">
        <v>12</v>
      </c>
      <c r="D116" s="7" t="s">
        <v>229</v>
      </c>
    </row>
    <row r="117" spans="3:14" ht="7.5" customHeight="1">
      <c r="C117" s="9"/>
    </row>
    <row r="118" spans="3:14">
      <c r="C118" s="118" t="s">
        <v>13</v>
      </c>
      <c r="D118" s="120"/>
      <c r="G118" s="118" t="s">
        <v>42</v>
      </c>
      <c r="H118" s="119"/>
      <c r="I118" s="119"/>
      <c r="J118" s="119"/>
      <c r="K118" s="119"/>
      <c r="L118" s="119"/>
      <c r="M118" s="119"/>
      <c r="N118" s="120"/>
    </row>
    <row r="119" spans="3:14" ht="31.5" customHeight="1">
      <c r="C119" s="138"/>
      <c r="D119" s="138"/>
      <c r="E119" s="136" t="s">
        <v>34</v>
      </c>
      <c r="F119" s="139"/>
      <c r="G119" s="134"/>
      <c r="H119" s="135"/>
      <c r="I119" s="135"/>
      <c r="J119" s="135"/>
      <c r="K119" s="135"/>
      <c r="L119" s="140"/>
      <c r="M119" s="141"/>
      <c r="N119" s="142"/>
    </row>
    <row r="121" spans="3:14">
      <c r="C121" s="13" t="s">
        <v>43</v>
      </c>
      <c r="D121" s="13" t="s">
        <v>174</v>
      </c>
    </row>
    <row r="122" spans="3:14" ht="7.5" customHeight="1">
      <c r="C122" s="9"/>
    </row>
    <row r="123" spans="3:14">
      <c r="C123" s="118" t="s">
        <v>13</v>
      </c>
      <c r="D123" s="120"/>
      <c r="G123" s="16" t="s">
        <v>44</v>
      </c>
      <c r="H123" s="16"/>
      <c r="I123" s="16"/>
      <c r="J123" s="16"/>
      <c r="K123" s="16"/>
      <c r="L123" s="16"/>
      <c r="M123" s="16"/>
      <c r="N123" s="16"/>
    </row>
    <row r="124" spans="3:14" ht="31.5" customHeight="1">
      <c r="C124" s="132"/>
      <c r="D124" s="133"/>
      <c r="G124" s="126">
        <f>G119*C124</f>
        <v>0</v>
      </c>
      <c r="H124" s="126"/>
      <c r="I124" s="126"/>
      <c r="J124" s="126"/>
      <c r="K124" s="126"/>
      <c r="L124" s="126"/>
      <c r="M124" s="127" t="str">
        <f>IF(M119="","-",M119)</f>
        <v>-</v>
      </c>
      <c r="N124" s="127"/>
    </row>
    <row r="125" spans="3:14">
      <c r="J125" s="20"/>
      <c r="K125" s="20"/>
      <c r="L125" s="20"/>
      <c r="M125" s="20"/>
    </row>
    <row r="126" spans="3:14">
      <c r="C126" s="14" t="s">
        <v>109</v>
      </c>
      <c r="D126" s="13" t="s">
        <v>175</v>
      </c>
    </row>
    <row r="127" spans="3:14" ht="7.5" customHeight="1"/>
    <row r="128" spans="3:14">
      <c r="C128" s="118" t="s">
        <v>13</v>
      </c>
      <c r="D128" s="120"/>
      <c r="G128" s="16" t="s">
        <v>72</v>
      </c>
      <c r="H128" s="16"/>
      <c r="I128" s="16"/>
      <c r="J128" s="16"/>
      <c r="K128" s="16"/>
      <c r="L128" s="16"/>
      <c r="M128" s="16"/>
      <c r="N128" s="16"/>
    </row>
    <row r="129" spans="3:20" ht="31.5" customHeight="1">
      <c r="C129" s="132"/>
      <c r="D129" s="133"/>
      <c r="E129" s="136"/>
      <c r="F129" s="137"/>
      <c r="G129" s="126">
        <f>G124*C129</f>
        <v>0</v>
      </c>
      <c r="H129" s="126"/>
      <c r="I129" s="126"/>
      <c r="J129" s="126"/>
      <c r="K129" s="126"/>
      <c r="L129" s="126"/>
      <c r="M129" s="127" t="str">
        <f>IF(M124="","-",M124)</f>
        <v>-</v>
      </c>
      <c r="N129" s="127"/>
    </row>
    <row r="132" spans="3:20">
      <c r="C132" s="14" t="s">
        <v>125</v>
      </c>
      <c r="D132" s="13" t="s">
        <v>111</v>
      </c>
    </row>
    <row r="133" spans="3:20" ht="7.5" customHeight="1">
      <c r="C133" s="9"/>
    </row>
    <row r="134" spans="3:20">
      <c r="C134" s="128" t="s">
        <v>196</v>
      </c>
      <c r="D134" s="129"/>
      <c r="E134" s="130"/>
    </row>
    <row r="135" spans="3:20" ht="7.5" customHeight="1"/>
    <row r="136" spans="3:20">
      <c r="C136" s="16" t="s">
        <v>44</v>
      </c>
      <c r="D136" s="16"/>
      <c r="E136" s="16"/>
      <c r="F136" s="16"/>
      <c r="G136" s="16"/>
      <c r="H136" s="16"/>
      <c r="I136" s="16"/>
      <c r="J136" s="16"/>
    </row>
    <row r="137" spans="3:20" ht="32.25" customHeight="1">
      <c r="C137" s="126">
        <f>G119*C124</f>
        <v>0</v>
      </c>
      <c r="D137" s="126"/>
      <c r="E137" s="126"/>
      <c r="F137" s="126"/>
      <c r="G137" s="126"/>
      <c r="H137" s="126"/>
      <c r="I137" s="127" t="str">
        <f>IF(M124="","-",M124)</f>
        <v>-</v>
      </c>
      <c r="J137" s="127"/>
    </row>
    <row r="138" spans="3:20" ht="7.5" customHeight="1"/>
    <row r="139" spans="3:20">
      <c r="C139" s="10" t="s">
        <v>123</v>
      </c>
    </row>
    <row r="140" spans="3:20" ht="31.5" customHeight="1" thickBot="1">
      <c r="C140" s="176" t="s">
        <v>82</v>
      </c>
      <c r="D140" s="176"/>
      <c r="E140" s="176"/>
      <c r="F140" s="176"/>
      <c r="G140" s="176"/>
      <c r="H140" s="176"/>
      <c r="I140" s="176"/>
      <c r="J140" s="176"/>
      <c r="K140" s="176"/>
      <c r="L140" s="176"/>
      <c r="M140" s="188" t="s">
        <v>110</v>
      </c>
      <c r="N140" s="189"/>
      <c r="O140" s="189"/>
      <c r="P140" s="189"/>
      <c r="Q140" s="189"/>
      <c r="R140" s="189"/>
      <c r="S140" s="189"/>
      <c r="T140" s="190"/>
    </row>
    <row r="141" spans="3:20" ht="31.5" customHeight="1" thickTop="1">
      <c r="C141" s="159" t="s">
        <v>83</v>
      </c>
      <c r="D141" s="159"/>
      <c r="E141" s="159"/>
      <c r="F141" s="159"/>
      <c r="G141" s="159"/>
      <c r="H141" s="159"/>
      <c r="I141" s="159"/>
      <c r="J141" s="159"/>
      <c r="K141" s="159"/>
      <c r="L141" s="159"/>
      <c r="M141" s="184"/>
      <c r="N141" s="185"/>
      <c r="O141" s="185"/>
      <c r="P141" s="185"/>
      <c r="Q141" s="185"/>
      <c r="R141" s="185"/>
      <c r="S141" s="186" t="s">
        <v>99</v>
      </c>
      <c r="T141" s="187"/>
    </row>
    <row r="142" spans="3:20" ht="31.5" customHeight="1">
      <c r="C142" s="164" t="s">
        <v>81</v>
      </c>
      <c r="D142" s="164"/>
      <c r="E142" s="164"/>
      <c r="F142" s="164"/>
      <c r="G142" s="164"/>
      <c r="H142" s="164"/>
      <c r="I142" s="164"/>
      <c r="J142" s="164"/>
      <c r="K142" s="164"/>
      <c r="L142" s="164"/>
      <c r="M142" s="134"/>
      <c r="N142" s="135"/>
      <c r="O142" s="135"/>
      <c r="P142" s="135"/>
      <c r="Q142" s="135"/>
      <c r="R142" s="135"/>
      <c r="S142" s="151" t="s">
        <v>99</v>
      </c>
      <c r="T142" s="152"/>
    </row>
    <row r="143" spans="3:20" ht="31.5" customHeight="1">
      <c r="C143" s="164" t="s">
        <v>75</v>
      </c>
      <c r="D143" s="164"/>
      <c r="E143" s="164"/>
      <c r="F143" s="164"/>
      <c r="G143" s="164"/>
      <c r="H143" s="164"/>
      <c r="I143" s="164"/>
      <c r="J143" s="164"/>
      <c r="K143" s="164"/>
      <c r="L143" s="164"/>
      <c r="M143" s="134"/>
      <c r="N143" s="135"/>
      <c r="O143" s="135"/>
      <c r="P143" s="135"/>
      <c r="Q143" s="135"/>
      <c r="R143" s="135"/>
      <c r="S143" s="151" t="s">
        <v>99</v>
      </c>
      <c r="T143" s="152"/>
    </row>
    <row r="144" spans="3:20" ht="31.5" customHeight="1">
      <c r="C144" s="164" t="s">
        <v>76</v>
      </c>
      <c r="D144" s="164"/>
      <c r="E144" s="164"/>
      <c r="F144" s="164"/>
      <c r="G144" s="164"/>
      <c r="H144" s="164"/>
      <c r="I144" s="164"/>
      <c r="J144" s="164"/>
      <c r="K144" s="164"/>
      <c r="L144" s="164"/>
      <c r="M144" s="134"/>
      <c r="N144" s="135"/>
      <c r="O144" s="135"/>
      <c r="P144" s="135"/>
      <c r="Q144" s="135"/>
      <c r="R144" s="135"/>
      <c r="S144" s="151" t="s">
        <v>99</v>
      </c>
      <c r="T144" s="152"/>
    </row>
    <row r="145" spans="3:26" ht="31.5" customHeight="1">
      <c r="C145" s="164" t="s">
        <v>77</v>
      </c>
      <c r="D145" s="164"/>
      <c r="E145" s="164"/>
      <c r="F145" s="164"/>
      <c r="G145" s="164"/>
      <c r="H145" s="164"/>
      <c r="I145" s="164"/>
      <c r="J145" s="164"/>
      <c r="K145" s="164"/>
      <c r="L145" s="164"/>
      <c r="M145" s="134"/>
      <c r="N145" s="135"/>
      <c r="O145" s="135"/>
      <c r="P145" s="135"/>
      <c r="Q145" s="135"/>
      <c r="R145" s="135"/>
      <c r="S145" s="151" t="s">
        <v>99</v>
      </c>
      <c r="T145" s="152"/>
    </row>
    <row r="146" spans="3:26" ht="31.5" customHeight="1">
      <c r="C146" s="164" t="s">
        <v>78</v>
      </c>
      <c r="D146" s="164"/>
      <c r="E146" s="164"/>
      <c r="F146" s="164"/>
      <c r="G146" s="164"/>
      <c r="H146" s="164"/>
      <c r="I146" s="164"/>
      <c r="J146" s="164"/>
      <c r="K146" s="164"/>
      <c r="L146" s="164"/>
      <c r="M146" s="134"/>
      <c r="N146" s="135"/>
      <c r="O146" s="135"/>
      <c r="P146" s="135"/>
      <c r="Q146" s="135"/>
      <c r="R146" s="135"/>
      <c r="S146" s="151" t="s">
        <v>99</v>
      </c>
      <c r="T146" s="152"/>
    </row>
    <row r="147" spans="3:26" ht="31.5" customHeight="1">
      <c r="C147" s="164" t="s">
        <v>79</v>
      </c>
      <c r="D147" s="164"/>
      <c r="E147" s="164"/>
      <c r="F147" s="164"/>
      <c r="G147" s="164"/>
      <c r="H147" s="164"/>
      <c r="I147" s="164"/>
      <c r="J147" s="164"/>
      <c r="K147" s="164"/>
      <c r="L147" s="164"/>
      <c r="M147" s="134"/>
      <c r="N147" s="135"/>
      <c r="O147" s="135"/>
      <c r="P147" s="135"/>
      <c r="Q147" s="135"/>
      <c r="R147" s="135"/>
      <c r="S147" s="151" t="s">
        <v>99</v>
      </c>
      <c r="T147" s="152"/>
    </row>
    <row r="148" spans="3:26" ht="31.5" customHeight="1" thickBot="1">
      <c r="C148" s="166" t="s">
        <v>80</v>
      </c>
      <c r="D148" s="166"/>
      <c r="E148" s="166"/>
      <c r="F148" s="166"/>
      <c r="G148" s="166"/>
      <c r="H148" s="166"/>
      <c r="I148" s="166"/>
      <c r="J148" s="166"/>
      <c r="K148" s="166"/>
      <c r="L148" s="166"/>
      <c r="M148" s="180"/>
      <c r="N148" s="181"/>
      <c r="O148" s="181"/>
      <c r="P148" s="181"/>
      <c r="Q148" s="181"/>
      <c r="R148" s="181"/>
      <c r="S148" s="199" t="s">
        <v>99</v>
      </c>
      <c r="T148" s="200"/>
    </row>
    <row r="149" spans="3:26" ht="31.5" customHeight="1" thickTop="1">
      <c r="C149" s="191" t="s">
        <v>98</v>
      </c>
      <c r="D149" s="191"/>
      <c r="E149" s="191"/>
      <c r="F149" s="191"/>
      <c r="G149" s="191"/>
      <c r="H149" s="191"/>
      <c r="I149" s="191"/>
      <c r="J149" s="191"/>
      <c r="K149" s="191"/>
      <c r="L149" s="191"/>
      <c r="M149" s="192">
        <f>SUM(M141:R148)</f>
        <v>0</v>
      </c>
      <c r="N149" s="193"/>
      <c r="O149" s="193"/>
      <c r="P149" s="193"/>
      <c r="Q149" s="193"/>
      <c r="R149" s="193"/>
      <c r="S149" s="196" t="s">
        <v>99</v>
      </c>
      <c r="T149" s="197"/>
      <c r="Y149" s="82" t="s">
        <v>100</v>
      </c>
      <c r="Z149" s="88">
        <f>IF(OR(M149=100,COUNTA(M141:R148)=0),0,1)</f>
        <v>0</v>
      </c>
    </row>
    <row r="150" spans="3:26" ht="7.5" customHeight="1"/>
    <row r="151" spans="3:26">
      <c r="C151" s="170" t="str">
        <f>IF(Z149=1,"※【エラー】割合の合計は100％となるようにご記入ください","")</f>
        <v/>
      </c>
      <c r="D151" s="170"/>
      <c r="E151" s="170"/>
      <c r="F151" s="170"/>
      <c r="G151" s="170"/>
      <c r="H151" s="170"/>
      <c r="I151" s="170"/>
      <c r="J151" s="170"/>
      <c r="K151" s="170"/>
      <c r="L151" s="170"/>
      <c r="M151" s="170"/>
      <c r="N151" s="170"/>
      <c r="O151" s="170"/>
      <c r="P151" s="170"/>
      <c r="Q151" s="170"/>
      <c r="R151" s="170"/>
      <c r="S151" s="170"/>
      <c r="T151" s="170"/>
    </row>
    <row r="155" spans="3:26">
      <c r="C155" s="195" t="s">
        <v>338</v>
      </c>
      <c r="D155" s="195"/>
      <c r="E155" s="195"/>
      <c r="F155" s="195"/>
      <c r="G155" s="195"/>
      <c r="H155" s="195"/>
      <c r="I155" s="195"/>
      <c r="J155" s="195"/>
      <c r="K155" s="195"/>
      <c r="L155" s="195"/>
      <c r="M155" s="195"/>
      <c r="N155" s="195"/>
      <c r="O155" s="195"/>
      <c r="P155" s="195"/>
      <c r="Q155" s="195"/>
      <c r="R155" s="195"/>
      <c r="S155" s="195"/>
      <c r="T155" s="195"/>
      <c r="U155" s="195"/>
      <c r="V155" s="195"/>
    </row>
    <row r="156" spans="3:26">
      <c r="C156" s="195" t="s">
        <v>339</v>
      </c>
      <c r="D156" s="195"/>
      <c r="E156" s="195"/>
      <c r="F156" s="195"/>
      <c r="G156" s="195"/>
      <c r="H156" s="195"/>
      <c r="I156" s="195"/>
      <c r="J156" s="195"/>
      <c r="K156" s="195"/>
      <c r="L156" s="195"/>
      <c r="M156" s="195"/>
      <c r="N156" s="195"/>
      <c r="O156" s="195"/>
      <c r="P156" s="195"/>
      <c r="Q156" s="195"/>
      <c r="R156" s="195"/>
      <c r="S156" s="195"/>
      <c r="T156" s="195"/>
      <c r="U156" s="195"/>
      <c r="V156" s="195"/>
    </row>
    <row r="157" spans="3:26">
      <c r="C157" s="65"/>
      <c r="D157" s="65"/>
      <c r="E157" s="65"/>
      <c r="F157" s="65"/>
      <c r="G157" s="65"/>
      <c r="H157" s="65"/>
      <c r="I157" s="65"/>
      <c r="J157" s="65"/>
      <c r="K157" s="65"/>
      <c r="L157" s="65"/>
      <c r="M157" s="65"/>
      <c r="N157" s="65"/>
      <c r="O157" s="65"/>
      <c r="P157" s="65"/>
      <c r="Q157" s="65"/>
      <c r="R157" s="65"/>
      <c r="S157" s="65"/>
      <c r="T157" s="65"/>
      <c r="U157" s="65"/>
      <c r="V157" s="65"/>
    </row>
    <row r="158" spans="3:26" ht="28.5" customHeight="1"/>
    <row r="160" spans="3:26">
      <c r="C160" s="194" t="s">
        <v>340</v>
      </c>
      <c r="D160" s="194"/>
      <c r="E160" s="194"/>
      <c r="F160" s="194"/>
      <c r="G160" s="194"/>
      <c r="H160" s="194"/>
      <c r="I160" s="194"/>
      <c r="J160" s="194"/>
      <c r="K160" s="194"/>
      <c r="L160" s="194"/>
      <c r="M160" s="194"/>
      <c r="N160" s="194"/>
      <c r="O160" s="194"/>
      <c r="P160" s="194"/>
      <c r="Q160" s="194"/>
      <c r="R160" s="194"/>
      <c r="S160" s="194"/>
      <c r="T160" s="194"/>
      <c r="U160" s="194"/>
      <c r="V160" s="194"/>
    </row>
    <row r="161" spans="3:22">
      <c r="C161" s="125" t="s">
        <v>377</v>
      </c>
      <c r="D161" s="125"/>
      <c r="E161" s="125"/>
      <c r="F161" s="125"/>
      <c r="G161" s="125"/>
      <c r="H161" s="125"/>
      <c r="I161" s="125"/>
      <c r="J161" s="125"/>
      <c r="K161" s="125"/>
      <c r="L161" s="125"/>
      <c r="M161" s="125"/>
      <c r="N161" s="125"/>
      <c r="O161" s="125"/>
      <c r="P161" s="125"/>
      <c r="Q161" s="125"/>
      <c r="R161" s="125"/>
      <c r="S161" s="125"/>
      <c r="T161" s="125"/>
      <c r="U161" s="80"/>
      <c r="V161" s="80"/>
    </row>
    <row r="162" spans="3:22">
      <c r="C162" s="80" t="s">
        <v>342</v>
      </c>
      <c r="D162" s="80"/>
      <c r="E162" s="80"/>
      <c r="F162" s="80"/>
      <c r="G162" s="80"/>
      <c r="H162" s="80"/>
      <c r="I162" s="80"/>
      <c r="J162" s="80"/>
      <c r="K162" s="80"/>
      <c r="L162" s="80"/>
      <c r="M162" s="80"/>
      <c r="N162" s="80"/>
      <c r="O162" s="80"/>
      <c r="P162" s="80"/>
      <c r="Q162" s="80"/>
      <c r="R162" s="80"/>
      <c r="S162" s="80"/>
      <c r="T162" s="80"/>
      <c r="U162" s="80"/>
      <c r="V162" s="80"/>
    </row>
    <row r="163" spans="3:22">
      <c r="C163" s="80" t="s">
        <v>341</v>
      </c>
      <c r="D163" s="80"/>
      <c r="E163" s="80"/>
      <c r="F163" s="80"/>
      <c r="G163" s="80"/>
      <c r="H163" s="80"/>
      <c r="I163" s="80"/>
      <c r="J163" s="80"/>
      <c r="K163" s="80"/>
      <c r="L163" s="80"/>
      <c r="M163" s="80"/>
      <c r="N163" s="80"/>
      <c r="O163" s="80"/>
      <c r="P163" s="80"/>
      <c r="Q163" s="80"/>
      <c r="R163" s="80"/>
      <c r="S163" s="80"/>
      <c r="T163" s="80"/>
      <c r="U163" s="80"/>
      <c r="V163" s="80"/>
    </row>
  </sheetData>
  <sheetProtection sheet="1" selectLockedCells="1"/>
  <dataConsolidate link="1"/>
  <mergeCells count="182">
    <mergeCell ref="C129:D129"/>
    <mergeCell ref="E129:F129"/>
    <mergeCell ref="G129:L129"/>
    <mergeCell ref="M129:N129"/>
    <mergeCell ref="G124:L124"/>
    <mergeCell ref="C151:T151"/>
    <mergeCell ref="M147:R147"/>
    <mergeCell ref="S147:T147"/>
    <mergeCell ref="C148:L148"/>
    <mergeCell ref="M148:R148"/>
    <mergeCell ref="M124:N124"/>
    <mergeCell ref="AA12:AF12"/>
    <mergeCell ref="S148:T148"/>
    <mergeCell ref="C145:L145"/>
    <mergeCell ref="M145:R145"/>
    <mergeCell ref="S145:T145"/>
    <mergeCell ref="S105:T105"/>
    <mergeCell ref="M140:T140"/>
    <mergeCell ref="C106:L106"/>
    <mergeCell ref="M106:R106"/>
    <mergeCell ref="S106:T106"/>
    <mergeCell ref="C107:L107"/>
    <mergeCell ref="M107:R107"/>
    <mergeCell ref="S107:T107"/>
    <mergeCell ref="C141:L141"/>
    <mergeCell ref="M141:R141"/>
    <mergeCell ref="S141:T141"/>
    <mergeCell ref="C140:L140"/>
    <mergeCell ref="C109:T109"/>
    <mergeCell ref="C128:D128"/>
    <mergeCell ref="M102:R102"/>
    <mergeCell ref="S102:T102"/>
    <mergeCell ref="C103:L103"/>
    <mergeCell ref="M103:R103"/>
    <mergeCell ref="S103:T103"/>
    <mergeCell ref="C160:V160"/>
    <mergeCell ref="C155:V155"/>
    <mergeCell ref="C156:V156"/>
    <mergeCell ref="C149:L149"/>
    <mergeCell ref="M149:R149"/>
    <mergeCell ref="S149:T149"/>
    <mergeCell ref="S142:T142"/>
    <mergeCell ref="C143:L143"/>
    <mergeCell ref="M143:R143"/>
    <mergeCell ref="S143:T143"/>
    <mergeCell ref="C144:L144"/>
    <mergeCell ref="M144:R144"/>
    <mergeCell ref="S144:T144"/>
    <mergeCell ref="C142:L142"/>
    <mergeCell ref="M142:R142"/>
    <mergeCell ref="C147:L147"/>
    <mergeCell ref="C146:L146"/>
    <mergeCell ref="M146:R146"/>
    <mergeCell ref="S146:T146"/>
    <mergeCell ref="C84:L84"/>
    <mergeCell ref="M84:R84"/>
    <mergeCell ref="S84:T84"/>
    <mergeCell ref="M104:R104"/>
    <mergeCell ref="S104:T104"/>
    <mergeCell ref="C105:L105"/>
    <mergeCell ref="M105:R105"/>
    <mergeCell ref="M85:R85"/>
    <mergeCell ref="S85:T85"/>
    <mergeCell ref="C92:D92"/>
    <mergeCell ref="C100:L100"/>
    <mergeCell ref="M100:R100"/>
    <mergeCell ref="S100:T100"/>
    <mergeCell ref="C95:H95"/>
    <mergeCell ref="I95:J95"/>
    <mergeCell ref="C98:L98"/>
    <mergeCell ref="C99:L99"/>
    <mergeCell ref="M99:R99"/>
    <mergeCell ref="S99:T99"/>
    <mergeCell ref="M98:T98"/>
    <mergeCell ref="C86:L86"/>
    <mergeCell ref="M86:R86"/>
    <mergeCell ref="C104:L104"/>
    <mergeCell ref="M82:R82"/>
    <mergeCell ref="S82:T82"/>
    <mergeCell ref="M77:T77"/>
    <mergeCell ref="S83:T83"/>
    <mergeCell ref="C80:L80"/>
    <mergeCell ref="M80:R80"/>
    <mergeCell ref="S80:T80"/>
    <mergeCell ref="C81:L81"/>
    <mergeCell ref="S81:T81"/>
    <mergeCell ref="C14:F14"/>
    <mergeCell ref="G14:V14"/>
    <mergeCell ref="C101:L101"/>
    <mergeCell ref="M101:R101"/>
    <mergeCell ref="S101:T101"/>
    <mergeCell ref="C102:L102"/>
    <mergeCell ref="C67:H67"/>
    <mergeCell ref="I67:J67"/>
    <mergeCell ref="C83:L83"/>
    <mergeCell ref="M83:R83"/>
    <mergeCell ref="C85:L85"/>
    <mergeCell ref="K67:L67"/>
    <mergeCell ref="M67:V67"/>
    <mergeCell ref="C88:T88"/>
    <mergeCell ref="M78:R78"/>
    <mergeCell ref="S78:T78"/>
    <mergeCell ref="C79:L79"/>
    <mergeCell ref="M79:R79"/>
    <mergeCell ref="S79:T79"/>
    <mergeCell ref="C71:D71"/>
    <mergeCell ref="C74:H74"/>
    <mergeCell ref="I74:J74"/>
    <mergeCell ref="C77:L77"/>
    <mergeCell ref="C82:L82"/>
    <mergeCell ref="M17:P17"/>
    <mergeCell ref="Q17:V17"/>
    <mergeCell ref="C60:D60"/>
    <mergeCell ref="S86:T86"/>
    <mergeCell ref="E61:F61"/>
    <mergeCell ref="G61:L61"/>
    <mergeCell ref="C78:L78"/>
    <mergeCell ref="C12:F12"/>
    <mergeCell ref="G12:J12"/>
    <mergeCell ref="K12:L12"/>
    <mergeCell ref="C13:F13"/>
    <mergeCell ref="G13:L13"/>
    <mergeCell ref="M13:P13"/>
    <mergeCell ref="Q13:V13"/>
    <mergeCell ref="E56:F56"/>
    <mergeCell ref="G56:L56"/>
    <mergeCell ref="M56:N56"/>
    <mergeCell ref="C41:D41"/>
    <mergeCell ref="E41:F41"/>
    <mergeCell ref="G41:L41"/>
    <mergeCell ref="M41:N41"/>
    <mergeCell ref="O41:T41"/>
    <mergeCell ref="U41:V41"/>
    <mergeCell ref="C30:V30"/>
    <mergeCell ref="G118:N118"/>
    <mergeCell ref="C119:D119"/>
    <mergeCell ref="E119:F119"/>
    <mergeCell ref="G119:L119"/>
    <mergeCell ref="M119:N119"/>
    <mergeCell ref="C55:D55"/>
    <mergeCell ref="G55:N55"/>
    <mergeCell ref="C56:D56"/>
    <mergeCell ref="R2:V2"/>
    <mergeCell ref="C4:V4"/>
    <mergeCell ref="C10:F10"/>
    <mergeCell ref="G10:V10"/>
    <mergeCell ref="C11:F11"/>
    <mergeCell ref="G11:J11"/>
    <mergeCell ref="K11:L11"/>
    <mergeCell ref="M11:P11"/>
    <mergeCell ref="Q11:T11"/>
    <mergeCell ref="U11:V11"/>
    <mergeCell ref="C6:V6"/>
    <mergeCell ref="M12:P12"/>
    <mergeCell ref="Q12:T12"/>
    <mergeCell ref="U12:V12"/>
    <mergeCell ref="C24:F24"/>
    <mergeCell ref="G17:L17"/>
    <mergeCell ref="C17:F17"/>
    <mergeCell ref="C20:F20"/>
    <mergeCell ref="G20:V20"/>
    <mergeCell ref="C40:D40"/>
    <mergeCell ref="G40:N40"/>
    <mergeCell ref="O40:V40"/>
    <mergeCell ref="G24:P24"/>
    <mergeCell ref="Q24:V24"/>
    <mergeCell ref="C161:T161"/>
    <mergeCell ref="C137:H137"/>
    <mergeCell ref="I137:J137"/>
    <mergeCell ref="C134:E134"/>
    <mergeCell ref="M61:N61"/>
    <mergeCell ref="C66:J66"/>
    <mergeCell ref="C123:D123"/>
    <mergeCell ref="C124:D124"/>
    <mergeCell ref="C45:D45"/>
    <mergeCell ref="C46:D46"/>
    <mergeCell ref="C61:D61"/>
    <mergeCell ref="M81:R81"/>
    <mergeCell ref="E46:F46"/>
    <mergeCell ref="G46:L46"/>
    <mergeCell ref="M46:N46"/>
    <mergeCell ref="C118:D118"/>
  </mergeCells>
  <phoneticPr fontId="3"/>
  <conditionalFormatting sqref="G10:V10 G11:J12 G13:G14 Q11:T12 Q13 G17 Q17 G24">
    <cfRule type="containsBlanks" dxfId="25" priority="10">
      <formula>LEN(TRIM(G10))=0</formula>
    </cfRule>
  </conditionalFormatting>
  <conditionalFormatting sqref="C41:D41 G41:V41 C46:D46 C56:D56 G56:N56 C61:D61 C67:J67 M78:R85 M99:R106 C119:D119 G119:N119 C124:D124 C129:D129 M141:R148">
    <cfRule type="containsBlanks" dxfId="24" priority="9">
      <formula>LEN(TRIM(C41))=0</formula>
    </cfRule>
  </conditionalFormatting>
  <conditionalFormatting sqref="G41:V41 C46:D46">
    <cfRule type="expression" dxfId="23" priority="8">
      <formula>$C$41="②"</formula>
    </cfRule>
  </conditionalFormatting>
  <conditionalFormatting sqref="G56:N56 C61:D61 M78:R85 M99:R106 C67:I67">
    <cfRule type="expression" dxfId="22" priority="7">
      <formula>$C$56="②"</formula>
    </cfRule>
  </conditionalFormatting>
  <conditionalFormatting sqref="C124:D124 C129:D129 M141:R148 G119:M119">
    <cfRule type="expression" dxfId="21" priority="6">
      <formula>$C$119="②"</formula>
    </cfRule>
  </conditionalFormatting>
  <conditionalFormatting sqref="M107:R107">
    <cfRule type="expression" dxfId="20" priority="5">
      <formula>$Z$107=1</formula>
    </cfRule>
  </conditionalFormatting>
  <conditionalFormatting sqref="M149:R149">
    <cfRule type="expression" dxfId="19" priority="4">
      <formula>$Z$149=1</formula>
    </cfRule>
  </conditionalFormatting>
  <conditionalFormatting sqref="C67:J67">
    <cfRule type="expression" dxfId="18" priority="3">
      <formula>$K$67="※"</formula>
    </cfRule>
  </conditionalFormatting>
  <conditionalFormatting sqref="G24:P24">
    <cfRule type="expression" dxfId="17" priority="2">
      <formula>$G$20="従業者数"</formula>
    </cfRule>
  </conditionalFormatting>
  <conditionalFormatting sqref="Q17:V17">
    <cfRule type="expression" dxfId="16" priority="1">
      <formula>$Y$17=1</formula>
    </cfRule>
  </conditionalFormatting>
  <dataValidations xWindow="539" yWindow="649" count="6">
    <dataValidation allowBlank="1" showInputMessage="1" showErrorMessage="1" promptTitle="法人種別は略さずにご回答ください" prompt="（株）→株式会社" sqref="G10:V10" xr:uid="{00000000-0002-0000-0200-000000000000}"/>
    <dataValidation allowBlank="1" showInputMessage="1" showErrorMessage="1" prompt="フルネームをご回答ください" sqref="G13:L13" xr:uid="{00000000-0002-0000-0200-000001000000}"/>
    <dataValidation type="decimal" operator="greaterThan" allowBlank="1" showInputMessage="1" showErrorMessage="1" error="数字でご回答ください" prompt="数字でご回答ください" sqref="R11:T12 H119:L119 H24:P24 H41:L41 P41:T41 H56:L56 D67:H67 H12:J13" xr:uid="{00000000-0002-0000-0200-000002000000}">
      <formula1>0</formula1>
    </dataValidation>
    <dataValidation type="decimal" operator="greaterThanOrEqual" allowBlank="1" showInputMessage="1" showErrorMessage="1" error="数字でご回答ください" prompt="数字でご回答ください" sqref="G11:J11 Q11:Q12 M141:R148 G24 G41 O41 G56 C67 M78:R85 M99:R106 G119 G12:G13" xr:uid="{00000000-0002-0000-0200-000003000000}">
      <formula1>0</formula1>
    </dataValidation>
    <dataValidation type="list" allowBlank="1" showInputMessage="1" showErrorMessage="1" sqref="Q17:T17" xr:uid="{00000000-0002-0000-0200-000004000000}">
      <formula1>INDIRECT(X17)</formula1>
    </dataValidation>
    <dataValidation type="list" allowBlank="1" showInputMessage="1" showErrorMessage="1" sqref="U17:V17" xr:uid="{00000000-0002-0000-0200-000005000000}">
      <formula1>INDIRECT(#REF!)</formula1>
    </dataValidation>
  </dataValidations>
  <hyperlinks>
    <hyperlink ref="C161:T161" location="★推計値" display="[【ご参考】貴社のプラ排出推計値]シート" xr:uid="{40654A3B-97AC-4796-9B8E-F5564CF672B3}"/>
  </hyperlinks>
  <pageMargins left="0.7" right="0.7" top="0.75" bottom="0.75" header="0.3" footer="0.3"/>
  <pageSetup paperSize="9" scale="88" fitToHeight="0" orientation="portrait" useFirstPageNumber="1" r:id="rId1"/>
  <headerFooter>
    <oddFooter xml:space="preserve">&amp;C&amp;9&amp;P </oddFooter>
  </headerFooter>
  <rowBreaks count="5" manualBreakCount="5">
    <brk id="26" max="16383" man="1"/>
    <brk id="47" max="16383" man="1"/>
    <brk id="87" max="16383" man="1"/>
    <brk id="110" max="16383" man="1"/>
    <brk id="130" max="16383" man="1"/>
  </rowBreaks>
  <drawing r:id="rId2"/>
  <extLst>
    <ext xmlns:x14="http://schemas.microsoft.com/office/spreadsheetml/2009/9/main" uri="{CCE6A557-97BC-4b89-ADB6-D9C93CAAB3DF}">
      <x14:dataValidations xmlns:xm="http://schemas.microsoft.com/office/excel/2006/main" xWindow="539" yWindow="649" count="4">
        <x14:dataValidation type="list" allowBlank="1" showInputMessage="1" showErrorMessage="1" xr:uid="{00000000-0002-0000-0200-000006000000}">
          <x14:formula1>
            <xm:f>【配布時非表示】参照用!$AD$2:$AD$3</xm:f>
          </x14:formula1>
          <xm:sqref>C119:D119 C41:D41 C56:D56</xm:sqref>
        </x14:dataValidation>
        <x14:dataValidation type="list" allowBlank="1" showInputMessage="1" showErrorMessage="1" xr:uid="{00000000-0002-0000-0200-000007000000}">
          <x14:formula1>
            <xm:f>【配布時非表示】参照用!$AB$2:$AB$12</xm:f>
          </x14:formula1>
          <xm:sqref>C124:D124 C129:D129 C46:D46 C61:D61</xm:sqref>
        </x14:dataValidation>
        <x14:dataValidation type="list" allowBlank="1" showInputMessage="1" showErrorMessage="1" xr:uid="{00000000-0002-0000-0200-000008000000}">
          <x14:formula1>
            <xm:f>【配布時非表示】参照用!$AA$2:$AA$4</xm:f>
          </x14:formula1>
          <xm:sqref>U41:V41 M41:N41 I67:J67 M119:N119 M56:N56</xm:sqref>
        </x14:dataValidation>
        <x14:dataValidation type="list" allowBlank="1" showInputMessage="1" showErrorMessage="1" xr:uid="{00000000-0002-0000-0200-000009000000}">
          <x14:formula1>
            <xm:f>【配布時非表示】参照用!$B$2:$B$22</xm:f>
          </x14:formula1>
          <xm:sqref>G17:L17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X46"/>
  <sheetViews>
    <sheetView showGridLines="0" zoomScaleNormal="100" workbookViewId="0">
      <selection activeCell="I11" sqref="I11"/>
    </sheetView>
  </sheetViews>
  <sheetFormatPr defaultColWidth="9" defaultRowHeight="18.75"/>
  <cols>
    <col min="1" max="1" width="4.375" style="28" bestFit="1" customWidth="1"/>
    <col min="2" max="5" width="9" style="28"/>
    <col min="6" max="6" width="10.625" style="28" customWidth="1"/>
    <col min="7" max="15" width="12.375" style="28" customWidth="1"/>
    <col min="16" max="16" width="3" style="28" customWidth="1"/>
    <col min="17" max="17" width="9" style="28"/>
    <col min="18" max="18" width="3" style="28" customWidth="1"/>
    <col min="19" max="16384" width="9" style="28"/>
  </cols>
  <sheetData>
    <row r="2" spans="1:24">
      <c r="B2" s="29" t="s">
        <v>84</v>
      </c>
    </row>
    <row r="3" spans="1:24">
      <c r="B3" s="29" t="s">
        <v>85</v>
      </c>
    </row>
    <row r="4" spans="1:24">
      <c r="N4" s="30" t="s">
        <v>41</v>
      </c>
      <c r="O4" s="31" t="s">
        <v>202</v>
      </c>
    </row>
    <row r="5" spans="1:24" s="7" customFormat="1" ht="7.5" customHeight="1">
      <c r="A5" s="28"/>
      <c r="B5" s="6"/>
      <c r="C5" s="9"/>
      <c r="P5" s="28"/>
      <c r="R5" s="28"/>
      <c r="X5" s="28"/>
    </row>
    <row r="6" spans="1:24" ht="38.25" thickBot="1">
      <c r="B6" s="202"/>
      <c r="C6" s="203"/>
      <c r="D6" s="203"/>
      <c r="E6" s="203"/>
      <c r="F6" s="204"/>
      <c r="G6" s="32" t="s">
        <v>89</v>
      </c>
      <c r="H6" s="33" t="s">
        <v>93</v>
      </c>
      <c r="I6" s="33" t="s">
        <v>94</v>
      </c>
      <c r="J6" s="32" t="s">
        <v>90</v>
      </c>
      <c r="K6" s="32" t="s">
        <v>91</v>
      </c>
      <c r="L6" s="32" t="s">
        <v>92</v>
      </c>
      <c r="M6" s="33" t="s">
        <v>95</v>
      </c>
      <c r="N6" s="33" t="s">
        <v>96</v>
      </c>
      <c r="O6" s="33" t="s">
        <v>97</v>
      </c>
    </row>
    <row r="7" spans="1:24" ht="31.5" customHeight="1" thickTop="1">
      <c r="B7" s="205" t="s">
        <v>86</v>
      </c>
      <c r="C7" s="205"/>
      <c r="D7" s="205"/>
      <c r="E7" s="205"/>
      <c r="F7" s="205"/>
      <c r="G7" s="98" t="str">
        <f>IF(S16=0,G16,IF(S23=0,G23,IF(S30=0,G30,"-")))</f>
        <v>-</v>
      </c>
      <c r="H7" s="97"/>
      <c r="I7" s="97"/>
      <c r="J7" s="97"/>
      <c r="K7" s="97"/>
      <c r="L7" s="97"/>
      <c r="M7" s="97"/>
      <c r="N7" s="97"/>
      <c r="O7" s="97"/>
    </row>
    <row r="8" spans="1:24" ht="31.5" customHeight="1">
      <c r="B8" s="206" t="s">
        <v>87</v>
      </c>
      <c r="C8" s="207"/>
      <c r="D8" s="207"/>
      <c r="E8" s="207"/>
      <c r="F8" s="207"/>
      <c r="G8" s="99" t="str">
        <f>IF($S$17=0,G17,IF($S$24=0,G24,IF($S$31=0,G31,"-")))</f>
        <v>-</v>
      </c>
      <c r="H8" s="99" t="str">
        <f t="shared" ref="H8:O8" si="0">IF($S$17=0,H17,IF($S$24=0,H24,IF($S$31=0,H31,"-")))</f>
        <v>-</v>
      </c>
      <c r="I8" s="99" t="str">
        <f t="shared" si="0"/>
        <v>-</v>
      </c>
      <c r="J8" s="99" t="str">
        <f t="shared" si="0"/>
        <v>-</v>
      </c>
      <c r="K8" s="99" t="str">
        <f t="shared" si="0"/>
        <v>-</v>
      </c>
      <c r="L8" s="99" t="str">
        <f t="shared" si="0"/>
        <v>-</v>
      </c>
      <c r="M8" s="99" t="str">
        <f t="shared" si="0"/>
        <v>-</v>
      </c>
      <c r="N8" s="99" t="str">
        <f t="shared" si="0"/>
        <v>-</v>
      </c>
      <c r="O8" s="99" t="str">
        <f t="shared" si="0"/>
        <v>-</v>
      </c>
    </row>
    <row r="9" spans="1:24" ht="31.5" customHeight="1">
      <c r="B9" s="58"/>
      <c r="C9" s="207" t="s">
        <v>88</v>
      </c>
      <c r="D9" s="207"/>
      <c r="E9" s="207"/>
      <c r="F9" s="207"/>
      <c r="G9" s="99" t="str">
        <f>IF($S$18=0,G18,IF($S$25=0,G25,IF($S$32=0,G32,"-")))</f>
        <v>-</v>
      </c>
      <c r="H9" s="99" t="str">
        <f t="shared" ref="H9:O9" si="1">IF($S$18=0,H18,IF($S$25=0,H25,IF($S$32=0,H32,"-")))</f>
        <v>-</v>
      </c>
      <c r="I9" s="99" t="str">
        <f t="shared" si="1"/>
        <v>-</v>
      </c>
      <c r="J9" s="99" t="str">
        <f t="shared" si="1"/>
        <v>-</v>
      </c>
      <c r="K9" s="99" t="str">
        <f t="shared" si="1"/>
        <v>-</v>
      </c>
      <c r="L9" s="99" t="str">
        <f t="shared" si="1"/>
        <v>-</v>
      </c>
      <c r="M9" s="99" t="str">
        <f t="shared" si="1"/>
        <v>-</v>
      </c>
      <c r="N9" s="99" t="str">
        <f t="shared" si="1"/>
        <v>-</v>
      </c>
      <c r="O9" s="99" t="str">
        <f t="shared" si="1"/>
        <v>-</v>
      </c>
    </row>
    <row r="10" spans="1:24" ht="31.5" customHeight="1">
      <c r="B10" s="206" t="s">
        <v>380</v>
      </c>
      <c r="C10" s="207"/>
      <c r="D10" s="207"/>
      <c r="E10" s="207"/>
      <c r="F10" s="207"/>
      <c r="G10" s="99" t="str">
        <f>IF($S$19=0,G19,IF($S$26=0,G26,IF($S$33=0,G33,"-")))</f>
        <v>-</v>
      </c>
      <c r="H10" s="99" t="str">
        <f t="shared" ref="H10:O10" si="2">IF($S$19=0,H19,IF($S$26=0,H26,IF($S$33=0,H33,"-")))</f>
        <v>-</v>
      </c>
      <c r="I10" s="99" t="str">
        <f t="shared" si="2"/>
        <v>-</v>
      </c>
      <c r="J10" s="99" t="str">
        <f t="shared" si="2"/>
        <v>-</v>
      </c>
      <c r="K10" s="99" t="str">
        <f t="shared" si="2"/>
        <v>-</v>
      </c>
      <c r="L10" s="99" t="str">
        <f t="shared" si="2"/>
        <v>-</v>
      </c>
      <c r="M10" s="99" t="str">
        <f t="shared" si="2"/>
        <v>-</v>
      </c>
      <c r="N10" s="99" t="str">
        <f t="shared" si="2"/>
        <v>-</v>
      </c>
      <c r="O10" s="99" t="str">
        <f t="shared" si="2"/>
        <v>-</v>
      </c>
    </row>
    <row r="11" spans="1:24" ht="31.5" customHeight="1">
      <c r="B11" s="94"/>
      <c r="C11" s="207" t="s">
        <v>88</v>
      </c>
      <c r="D11" s="207"/>
      <c r="E11" s="207"/>
      <c r="F11" s="207"/>
      <c r="G11" s="99" t="str">
        <f>IF($S$20=0,G20,IF($S$27=0,G27,IF($S$34=0,G34,"-")))</f>
        <v>-</v>
      </c>
      <c r="H11" s="100"/>
      <c r="I11" s="100"/>
      <c r="J11" s="100"/>
      <c r="K11" s="100"/>
      <c r="L11" s="100"/>
      <c r="M11" s="100"/>
      <c r="N11" s="100"/>
      <c r="O11" s="100"/>
    </row>
    <row r="12" spans="1:24">
      <c r="B12" s="34"/>
      <c r="C12" s="34"/>
      <c r="D12" s="34"/>
      <c r="E12" s="34"/>
      <c r="F12" s="34"/>
    </row>
    <row r="13" spans="1:24" hidden="1">
      <c r="A13" s="35"/>
      <c r="B13" s="29" t="s">
        <v>225</v>
      </c>
    </row>
    <row r="14" spans="1:24" hidden="1">
      <c r="A14" s="35"/>
    </row>
    <row r="15" spans="1:24" ht="38.25" hidden="1" thickBot="1">
      <c r="A15" s="35"/>
      <c r="B15" s="208" t="s">
        <v>220</v>
      </c>
      <c r="C15" s="209"/>
      <c r="D15" s="209"/>
      <c r="E15" s="209"/>
      <c r="F15" s="210"/>
      <c r="G15" s="36" t="s">
        <v>89</v>
      </c>
      <c r="H15" s="37" t="s">
        <v>93</v>
      </c>
      <c r="I15" s="37" t="s">
        <v>94</v>
      </c>
      <c r="J15" s="36" t="s">
        <v>90</v>
      </c>
      <c r="K15" s="36" t="s">
        <v>91</v>
      </c>
      <c r="L15" s="36" t="s">
        <v>92</v>
      </c>
      <c r="M15" s="37" t="s">
        <v>95</v>
      </c>
      <c r="N15" s="37" t="s">
        <v>96</v>
      </c>
      <c r="O15" s="37" t="s">
        <v>97</v>
      </c>
    </row>
    <row r="16" spans="1:24" ht="19.5" hidden="1" thickTop="1">
      <c r="A16" s="35"/>
      <c r="B16" s="205" t="s">
        <v>86</v>
      </c>
      <c r="C16" s="205"/>
      <c r="D16" s="205"/>
      <c r="E16" s="205"/>
      <c r="F16" s="205"/>
      <c r="G16" s="96" t="str">
        <f>IF(Q37="kg",G37/1000,"-")</f>
        <v>-</v>
      </c>
      <c r="H16" s="39"/>
      <c r="I16" s="39"/>
      <c r="J16" s="39"/>
      <c r="K16" s="39"/>
      <c r="L16" s="39"/>
      <c r="M16" s="39"/>
      <c r="N16" s="39"/>
      <c r="O16" s="39"/>
      <c r="S16" s="40">
        <f>COUNTIF(G16:O16,"-")</f>
        <v>1</v>
      </c>
    </row>
    <row r="17" spans="1:19" hidden="1">
      <c r="A17" s="35"/>
      <c r="B17" s="206" t="s">
        <v>87</v>
      </c>
      <c r="C17" s="207"/>
      <c r="D17" s="207"/>
      <c r="E17" s="207"/>
      <c r="F17" s="207"/>
      <c r="G17" s="41" t="str">
        <f>IF($Q$38="kg",G38/1000,"-")</f>
        <v>-</v>
      </c>
      <c r="H17" s="41" t="str">
        <f>IF($Q$38="kg",H38/1000,"-")</f>
        <v>-</v>
      </c>
      <c r="I17" s="41" t="str">
        <f>IF($Q$38="kg",I38/1000,"-")</f>
        <v>-</v>
      </c>
      <c r="J17" s="41" t="str">
        <f t="shared" ref="J17:O17" si="3">IF($Q$38="kg",J38/1000,"-")</f>
        <v>-</v>
      </c>
      <c r="K17" s="41" t="str">
        <f t="shared" si="3"/>
        <v>-</v>
      </c>
      <c r="L17" s="41" t="str">
        <f t="shared" si="3"/>
        <v>-</v>
      </c>
      <c r="M17" s="41" t="str">
        <f t="shared" si="3"/>
        <v>-</v>
      </c>
      <c r="N17" s="41" t="str">
        <f t="shared" si="3"/>
        <v>-</v>
      </c>
      <c r="O17" s="41" t="str">
        <f t="shared" si="3"/>
        <v>-</v>
      </c>
      <c r="S17" s="40">
        <f>COUNTIF(G17:O17,"-")</f>
        <v>9</v>
      </c>
    </row>
    <row r="18" spans="1:19" hidden="1">
      <c r="A18" s="35"/>
      <c r="B18" s="58"/>
      <c r="C18" s="207" t="s">
        <v>88</v>
      </c>
      <c r="D18" s="207"/>
      <c r="E18" s="207"/>
      <c r="F18" s="207"/>
      <c r="G18" s="41" t="str">
        <f>IF($Q$39="kg",G39/1000,"-")</f>
        <v>-</v>
      </c>
      <c r="H18" s="41" t="str">
        <f>IF($Q$39="kg",H39/1000,"-")</f>
        <v>-</v>
      </c>
      <c r="I18" s="41" t="str">
        <f t="shared" ref="I18:O18" si="4">IF($Q$39="kg",I39/1000,"-")</f>
        <v>-</v>
      </c>
      <c r="J18" s="41" t="str">
        <f t="shared" si="4"/>
        <v>-</v>
      </c>
      <c r="K18" s="41" t="str">
        <f t="shared" si="4"/>
        <v>-</v>
      </c>
      <c r="L18" s="41" t="str">
        <f t="shared" si="4"/>
        <v>-</v>
      </c>
      <c r="M18" s="41" t="str">
        <f t="shared" si="4"/>
        <v>-</v>
      </c>
      <c r="N18" s="41" t="str">
        <f t="shared" si="4"/>
        <v>-</v>
      </c>
      <c r="O18" s="41" t="str">
        <f t="shared" si="4"/>
        <v>-</v>
      </c>
      <c r="S18" s="40">
        <f>COUNTIF(G18:O18,"-")</f>
        <v>9</v>
      </c>
    </row>
    <row r="19" spans="1:19" hidden="1">
      <c r="A19" s="35"/>
      <c r="B19" s="206" t="s">
        <v>379</v>
      </c>
      <c r="C19" s="207"/>
      <c r="D19" s="207"/>
      <c r="E19" s="207"/>
      <c r="F19" s="207"/>
      <c r="G19" s="41" t="str">
        <f>IF($Q$40="kg",G40/1000,"-")</f>
        <v>-</v>
      </c>
      <c r="H19" s="41" t="str">
        <f>IF($Q$40="kg",H40/1000,"-")</f>
        <v>-</v>
      </c>
      <c r="I19" s="41" t="str">
        <f t="shared" ref="I19:O19" si="5">IF($Q$40="kg",I40/1000,"-")</f>
        <v>-</v>
      </c>
      <c r="J19" s="41" t="str">
        <f t="shared" si="5"/>
        <v>-</v>
      </c>
      <c r="K19" s="41" t="str">
        <f t="shared" si="5"/>
        <v>-</v>
      </c>
      <c r="L19" s="41" t="str">
        <f t="shared" si="5"/>
        <v>-</v>
      </c>
      <c r="M19" s="41" t="str">
        <f t="shared" si="5"/>
        <v>-</v>
      </c>
      <c r="N19" s="41" t="str">
        <f t="shared" si="5"/>
        <v>-</v>
      </c>
      <c r="O19" s="41" t="str">
        <f t="shared" si="5"/>
        <v>-</v>
      </c>
      <c r="S19" s="40">
        <f>COUNTIF(G19:O19,"-")</f>
        <v>9</v>
      </c>
    </row>
    <row r="20" spans="1:19" hidden="1">
      <c r="A20" s="35"/>
      <c r="B20" s="94"/>
      <c r="C20" s="207" t="s">
        <v>88</v>
      </c>
      <c r="D20" s="207"/>
      <c r="E20" s="207"/>
      <c r="F20" s="207"/>
      <c r="G20" s="41" t="str">
        <f>IF($Q$41="kg",G41/1000,"-")</f>
        <v>-</v>
      </c>
      <c r="H20" s="95"/>
      <c r="I20" s="95"/>
      <c r="J20" s="95"/>
      <c r="K20" s="95"/>
      <c r="L20" s="95"/>
      <c r="M20" s="95"/>
      <c r="N20" s="95"/>
      <c r="O20" s="95"/>
      <c r="S20" s="40">
        <f>COUNTIF(G20:O20,"-")</f>
        <v>1</v>
      </c>
    </row>
    <row r="21" spans="1:19" hidden="1">
      <c r="A21" s="35"/>
    </row>
    <row r="22" spans="1:19" ht="38.25" hidden="1" thickBot="1">
      <c r="A22" s="35"/>
      <c r="B22" s="208" t="s">
        <v>226</v>
      </c>
      <c r="C22" s="209"/>
      <c r="D22" s="209"/>
      <c r="E22" s="209"/>
      <c r="F22" s="210"/>
      <c r="G22" s="36" t="s">
        <v>89</v>
      </c>
      <c r="H22" s="37" t="s">
        <v>93</v>
      </c>
      <c r="I22" s="37" t="s">
        <v>94</v>
      </c>
      <c r="J22" s="36" t="s">
        <v>90</v>
      </c>
      <c r="K22" s="36" t="s">
        <v>91</v>
      </c>
      <c r="L22" s="36" t="s">
        <v>92</v>
      </c>
      <c r="M22" s="37" t="s">
        <v>95</v>
      </c>
      <c r="N22" s="37" t="s">
        <v>96</v>
      </c>
      <c r="O22" s="37" t="s">
        <v>97</v>
      </c>
    </row>
    <row r="23" spans="1:19" ht="19.5" hidden="1" thickTop="1">
      <c r="A23" s="35"/>
      <c r="B23" s="205" t="s">
        <v>86</v>
      </c>
      <c r="C23" s="205"/>
      <c r="D23" s="205"/>
      <c r="E23" s="205"/>
      <c r="F23" s="205"/>
      <c r="G23" s="38" t="str">
        <f>IF(Q37="ｔ",G37,"-")</f>
        <v>-</v>
      </c>
      <c r="H23" s="39"/>
      <c r="I23" s="39"/>
      <c r="J23" s="39"/>
      <c r="K23" s="39"/>
      <c r="L23" s="39"/>
      <c r="M23" s="39"/>
      <c r="N23" s="39"/>
      <c r="O23" s="39"/>
      <c r="S23" s="40">
        <f>COUNTIF(G23:O23,"-")</f>
        <v>1</v>
      </c>
    </row>
    <row r="24" spans="1:19" hidden="1">
      <c r="A24" s="35"/>
      <c r="B24" s="206" t="s">
        <v>87</v>
      </c>
      <c r="C24" s="207"/>
      <c r="D24" s="207"/>
      <c r="E24" s="207"/>
      <c r="F24" s="207"/>
      <c r="G24" s="38" t="str">
        <f>IF($Q$38="ｔ",G38,"-")</f>
        <v>-</v>
      </c>
      <c r="H24" s="38" t="str">
        <f>IF($Q$38="ｔ",H38,"-")</f>
        <v>-</v>
      </c>
      <c r="I24" s="38" t="str">
        <f t="shared" ref="I24:N24" si="6">IF($Q$38="ｔ",I38,"-")</f>
        <v>-</v>
      </c>
      <c r="J24" s="38" t="str">
        <f t="shared" si="6"/>
        <v>-</v>
      </c>
      <c r="K24" s="38" t="str">
        <f t="shared" si="6"/>
        <v>-</v>
      </c>
      <c r="L24" s="38" t="str">
        <f t="shared" si="6"/>
        <v>-</v>
      </c>
      <c r="M24" s="38" t="str">
        <f t="shared" si="6"/>
        <v>-</v>
      </c>
      <c r="N24" s="38" t="str">
        <f t="shared" si="6"/>
        <v>-</v>
      </c>
      <c r="O24" s="38" t="str">
        <f>IF($Q$38="ｔ",O38,"-")</f>
        <v>-</v>
      </c>
      <c r="S24" s="40">
        <f>COUNTIF(G24:O24,"-")</f>
        <v>9</v>
      </c>
    </row>
    <row r="25" spans="1:19" hidden="1">
      <c r="A25" s="35"/>
      <c r="B25" s="58"/>
      <c r="C25" s="207" t="s">
        <v>88</v>
      </c>
      <c r="D25" s="207"/>
      <c r="E25" s="207"/>
      <c r="F25" s="207"/>
      <c r="G25" s="38" t="str">
        <f>IF($Q$39="ｔ",G39,"-")</f>
        <v>-</v>
      </c>
      <c r="H25" s="38" t="str">
        <f>IF($Q$39="ｔ",H39,"-")</f>
        <v>-</v>
      </c>
      <c r="I25" s="38" t="str">
        <f t="shared" ref="I25:N25" si="7">IF($Q$39="ｔ",I39,"-")</f>
        <v>-</v>
      </c>
      <c r="J25" s="38" t="str">
        <f t="shared" si="7"/>
        <v>-</v>
      </c>
      <c r="K25" s="38" t="str">
        <f t="shared" si="7"/>
        <v>-</v>
      </c>
      <c r="L25" s="38" t="str">
        <f t="shared" si="7"/>
        <v>-</v>
      </c>
      <c r="M25" s="38" t="str">
        <f t="shared" si="7"/>
        <v>-</v>
      </c>
      <c r="N25" s="38" t="str">
        <f t="shared" si="7"/>
        <v>-</v>
      </c>
      <c r="O25" s="38" t="str">
        <f>IF($Q$39="ｔ",O39,"-")</f>
        <v>-</v>
      </c>
      <c r="S25" s="40">
        <f>COUNTIF(G25:O25,"-")</f>
        <v>9</v>
      </c>
    </row>
    <row r="26" spans="1:19" hidden="1">
      <c r="A26" s="35"/>
      <c r="B26" s="206" t="s">
        <v>379</v>
      </c>
      <c r="C26" s="207"/>
      <c r="D26" s="207"/>
      <c r="E26" s="207"/>
      <c r="F26" s="207"/>
      <c r="G26" s="38" t="str">
        <f>IF($Q$40="ｔ",G40,"-")</f>
        <v>-</v>
      </c>
      <c r="H26" s="38" t="str">
        <f>IF($Q$40="ｔ",H40,"-")</f>
        <v>-</v>
      </c>
      <c r="I26" s="38" t="str">
        <f t="shared" ref="I26:N26" si="8">IF($Q$40="ｔ",I40,"-")</f>
        <v>-</v>
      </c>
      <c r="J26" s="38" t="str">
        <f t="shared" si="8"/>
        <v>-</v>
      </c>
      <c r="K26" s="38" t="str">
        <f t="shared" si="8"/>
        <v>-</v>
      </c>
      <c r="L26" s="38" t="str">
        <f t="shared" si="8"/>
        <v>-</v>
      </c>
      <c r="M26" s="38" t="str">
        <f t="shared" si="8"/>
        <v>-</v>
      </c>
      <c r="N26" s="38" t="str">
        <f t="shared" si="8"/>
        <v>-</v>
      </c>
      <c r="O26" s="38" t="str">
        <f>IF($Q$40="ｔ",O40,"-")</f>
        <v>-</v>
      </c>
      <c r="S26" s="40">
        <f>COUNTIF(G26:O26,"-")</f>
        <v>9</v>
      </c>
    </row>
    <row r="27" spans="1:19" hidden="1">
      <c r="A27" s="35"/>
      <c r="B27" s="94"/>
      <c r="C27" s="207" t="s">
        <v>88</v>
      </c>
      <c r="D27" s="207"/>
      <c r="E27" s="207"/>
      <c r="F27" s="207"/>
      <c r="G27" s="38" t="str">
        <f>IF($Q$41="ｔ",G41,"-")</f>
        <v>-</v>
      </c>
      <c r="H27" s="95"/>
      <c r="I27" s="95"/>
      <c r="J27" s="95"/>
      <c r="K27" s="95"/>
      <c r="L27" s="95"/>
      <c r="M27" s="95"/>
      <c r="N27" s="95"/>
      <c r="O27" s="95"/>
      <c r="S27" s="40">
        <f>COUNTIF(G27:O27,"-")</f>
        <v>1</v>
      </c>
    </row>
    <row r="28" spans="1:19" hidden="1">
      <c r="A28" s="35"/>
    </row>
    <row r="29" spans="1:19" ht="38.25" hidden="1" thickBot="1">
      <c r="A29" s="35"/>
      <c r="B29" s="208" t="s">
        <v>221</v>
      </c>
      <c r="C29" s="209"/>
      <c r="D29" s="209"/>
      <c r="E29" s="209"/>
      <c r="F29" s="210"/>
      <c r="G29" s="36" t="s">
        <v>89</v>
      </c>
      <c r="H29" s="37" t="s">
        <v>93</v>
      </c>
      <c r="I29" s="37" t="s">
        <v>94</v>
      </c>
      <c r="J29" s="36" t="s">
        <v>90</v>
      </c>
      <c r="K29" s="36" t="s">
        <v>91</v>
      </c>
      <c r="L29" s="36" t="s">
        <v>92</v>
      </c>
      <c r="M29" s="37" t="s">
        <v>95</v>
      </c>
      <c r="N29" s="37" t="s">
        <v>96</v>
      </c>
      <c r="O29" s="37" t="s">
        <v>97</v>
      </c>
    </row>
    <row r="30" spans="1:19" ht="19.5" hidden="1" thickTop="1">
      <c r="A30" s="35"/>
      <c r="B30" s="205" t="s">
        <v>86</v>
      </c>
      <c r="C30" s="205"/>
      <c r="D30" s="205"/>
      <c r="E30" s="205"/>
      <c r="F30" s="205"/>
      <c r="G30" s="38" t="str">
        <f>IF(Q37="㎥",G37*Q30,"-")</f>
        <v>-</v>
      </c>
      <c r="H30" s="39"/>
      <c r="I30" s="39"/>
      <c r="J30" s="39"/>
      <c r="K30" s="39"/>
      <c r="L30" s="39"/>
      <c r="M30" s="39"/>
      <c r="N30" s="39"/>
      <c r="O30" s="39"/>
      <c r="Q30" s="28">
        <v>0.26</v>
      </c>
      <c r="S30" s="40">
        <f>COUNTIF(G30:O30,"-")</f>
        <v>1</v>
      </c>
    </row>
    <row r="31" spans="1:19" hidden="1">
      <c r="A31" s="35"/>
      <c r="B31" s="206" t="s">
        <v>87</v>
      </c>
      <c r="C31" s="207"/>
      <c r="D31" s="207"/>
      <c r="E31" s="207"/>
      <c r="F31" s="207"/>
      <c r="G31" s="38" t="str">
        <f>IF($Q$38="㎥",G38*$Q$31,"-")</f>
        <v>-</v>
      </c>
      <c r="H31" s="38" t="str">
        <f>IF($Q$38="㎥",H38*$Q$31,"-")</f>
        <v>-</v>
      </c>
      <c r="I31" s="38" t="str">
        <f t="shared" ref="I31:O31" si="9">IF($Q$38="㎥",I38*$Q$31,"-")</f>
        <v>-</v>
      </c>
      <c r="J31" s="38" t="str">
        <f t="shared" si="9"/>
        <v>-</v>
      </c>
      <c r="K31" s="38" t="str">
        <f t="shared" si="9"/>
        <v>-</v>
      </c>
      <c r="L31" s="38" t="str">
        <f t="shared" si="9"/>
        <v>-</v>
      </c>
      <c r="M31" s="38" t="str">
        <f t="shared" si="9"/>
        <v>-</v>
      </c>
      <c r="N31" s="38" t="str">
        <f t="shared" si="9"/>
        <v>-</v>
      </c>
      <c r="O31" s="38" t="str">
        <f t="shared" si="9"/>
        <v>-</v>
      </c>
      <c r="Q31" s="28">
        <v>0.35</v>
      </c>
      <c r="S31" s="40">
        <f>COUNTIF(G31:O31,"-")</f>
        <v>9</v>
      </c>
    </row>
    <row r="32" spans="1:19" hidden="1">
      <c r="A32" s="35"/>
      <c r="B32" s="58"/>
      <c r="C32" s="207" t="s">
        <v>88</v>
      </c>
      <c r="D32" s="207"/>
      <c r="E32" s="207"/>
      <c r="F32" s="207"/>
      <c r="G32" s="38" t="str">
        <f>IF($Q$39="㎥",G39*$Q$32,"-")</f>
        <v>-</v>
      </c>
      <c r="H32" s="38" t="str">
        <f>IF($Q$39="㎥",H39*$Q$32,"-")</f>
        <v>-</v>
      </c>
      <c r="I32" s="38" t="str">
        <f t="shared" ref="I32:O32" si="10">IF($Q$39="㎥",I39*$Q$32,"-")</f>
        <v>-</v>
      </c>
      <c r="J32" s="38" t="str">
        <f t="shared" si="10"/>
        <v>-</v>
      </c>
      <c r="K32" s="38" t="str">
        <f t="shared" si="10"/>
        <v>-</v>
      </c>
      <c r="L32" s="38" t="str">
        <f t="shared" si="10"/>
        <v>-</v>
      </c>
      <c r="M32" s="38" t="str">
        <f t="shared" si="10"/>
        <v>-</v>
      </c>
      <c r="N32" s="38" t="str">
        <f t="shared" si="10"/>
        <v>-</v>
      </c>
      <c r="O32" s="38" t="str">
        <f t="shared" si="10"/>
        <v>-</v>
      </c>
      <c r="Q32" s="28">
        <v>0.1</v>
      </c>
      <c r="S32" s="40">
        <f>COUNTIF(G32:O32,"-")</f>
        <v>9</v>
      </c>
    </row>
    <row r="33" spans="1:19" hidden="1">
      <c r="A33" s="35"/>
      <c r="B33" s="206" t="s">
        <v>379</v>
      </c>
      <c r="C33" s="207"/>
      <c r="D33" s="207"/>
      <c r="E33" s="207"/>
      <c r="F33" s="207"/>
      <c r="G33" s="38" t="str">
        <f>IF($Q$40="㎥",G40*$Q$33,"-")</f>
        <v>-</v>
      </c>
      <c r="H33" s="38" t="str">
        <f>IF($Q$40="㎥",H40*$Q$33,"-")</f>
        <v>-</v>
      </c>
      <c r="I33" s="38" t="str">
        <f t="shared" ref="I33:N33" si="11">IF($Q$40="㎥",I40*$Q$33,"-")</f>
        <v>-</v>
      </c>
      <c r="J33" s="38" t="str">
        <f t="shared" si="11"/>
        <v>-</v>
      </c>
      <c r="K33" s="38" t="str">
        <f t="shared" si="11"/>
        <v>-</v>
      </c>
      <c r="L33" s="38" t="str">
        <f t="shared" si="11"/>
        <v>-</v>
      </c>
      <c r="M33" s="38" t="str">
        <f t="shared" si="11"/>
        <v>-</v>
      </c>
      <c r="N33" s="38" t="str">
        <f t="shared" si="11"/>
        <v>-</v>
      </c>
      <c r="O33" s="38" t="str">
        <f>IF($Q$40="㎥",O40*$Q$33,"-")</f>
        <v>-</v>
      </c>
      <c r="Q33" s="28">
        <v>0.26</v>
      </c>
      <c r="S33" s="40">
        <f>COUNTIF(G33:O33,"-")</f>
        <v>9</v>
      </c>
    </row>
    <row r="34" spans="1:19" hidden="1">
      <c r="A34" s="35"/>
      <c r="B34" s="94"/>
      <c r="C34" s="207" t="s">
        <v>88</v>
      </c>
      <c r="D34" s="207"/>
      <c r="E34" s="207"/>
      <c r="F34" s="207"/>
      <c r="G34" s="38" t="str">
        <f>IF($Q$41="㎥",G41*$Q$34,"-")</f>
        <v>-</v>
      </c>
      <c r="H34" s="95"/>
      <c r="I34" s="95"/>
      <c r="J34" s="95"/>
      <c r="K34" s="95"/>
      <c r="L34" s="95"/>
      <c r="M34" s="95"/>
      <c r="N34" s="95"/>
      <c r="O34" s="95"/>
      <c r="Q34" s="28">
        <v>0.1</v>
      </c>
      <c r="S34" s="40">
        <f>COUNTIF(G34:O34,"-")</f>
        <v>1</v>
      </c>
    </row>
    <row r="35" spans="1:19" hidden="1">
      <c r="A35" s="35"/>
    </row>
    <row r="36" spans="1:19" ht="38.25" hidden="1" thickBot="1">
      <c r="A36" s="35"/>
      <c r="B36" s="211" t="s">
        <v>222</v>
      </c>
      <c r="C36" s="212"/>
      <c r="D36" s="212"/>
      <c r="E36" s="212"/>
      <c r="F36" s="213"/>
      <c r="G36" s="42" t="s">
        <v>89</v>
      </c>
      <c r="H36" s="43" t="s">
        <v>93</v>
      </c>
      <c r="I36" s="43" t="s">
        <v>94</v>
      </c>
      <c r="J36" s="42" t="s">
        <v>90</v>
      </c>
      <c r="K36" s="42" t="s">
        <v>91</v>
      </c>
      <c r="L36" s="42" t="s">
        <v>92</v>
      </c>
      <c r="M36" s="43" t="s">
        <v>95</v>
      </c>
      <c r="N36" s="43" t="s">
        <v>96</v>
      </c>
      <c r="O36" s="43" t="s">
        <v>97</v>
      </c>
    </row>
    <row r="37" spans="1:19" ht="19.5" hidden="1" thickTop="1">
      <c r="A37" s="35"/>
      <c r="B37" s="205" t="s">
        <v>86</v>
      </c>
      <c r="C37" s="205"/>
      <c r="D37" s="205"/>
      <c r="E37" s="205"/>
      <c r="F37" s="205"/>
      <c r="G37" s="44">
        <f>SUM(調査票A!G41,調査票A!O41)</f>
        <v>0</v>
      </c>
      <c r="H37" s="39"/>
      <c r="I37" s="39"/>
      <c r="J37" s="39"/>
      <c r="K37" s="39"/>
      <c r="L37" s="39"/>
      <c r="M37" s="39"/>
      <c r="N37" s="39"/>
      <c r="O37" s="39"/>
      <c r="Q37" s="45">
        <f>調査票A!M41</f>
        <v>0</v>
      </c>
    </row>
    <row r="38" spans="1:19" hidden="1">
      <c r="A38" s="35"/>
      <c r="B38" s="206" t="s">
        <v>87</v>
      </c>
      <c r="C38" s="207"/>
      <c r="D38" s="207"/>
      <c r="E38" s="207"/>
      <c r="F38" s="207"/>
      <c r="G38" s="46">
        <f>調査票A!G56</f>
        <v>0</v>
      </c>
      <c r="H38" s="46">
        <f>調査票A!M78</f>
        <v>0</v>
      </c>
      <c r="I38" s="46">
        <f>調査票A!M79</f>
        <v>0</v>
      </c>
      <c r="J38" s="46">
        <f>調査票A!M80</f>
        <v>0</v>
      </c>
      <c r="K38" s="46">
        <f>調査票A!M81</f>
        <v>0</v>
      </c>
      <c r="L38" s="46">
        <f>調査票A!M82</f>
        <v>0</v>
      </c>
      <c r="M38" s="46">
        <f>調査票A!M83</f>
        <v>0</v>
      </c>
      <c r="N38" s="46">
        <f>調査票A!M84</f>
        <v>0</v>
      </c>
      <c r="O38" s="46">
        <f>調査票A!M85</f>
        <v>0</v>
      </c>
      <c r="Q38" s="45">
        <f>調査票A!M56</f>
        <v>0</v>
      </c>
    </row>
    <row r="39" spans="1:19" hidden="1">
      <c r="A39" s="35"/>
      <c r="B39" s="58"/>
      <c r="C39" s="207" t="s">
        <v>88</v>
      </c>
      <c r="D39" s="207"/>
      <c r="E39" s="207"/>
      <c r="F39" s="207"/>
      <c r="G39" s="46">
        <f>調査票A!C67</f>
        <v>0</v>
      </c>
      <c r="H39" s="41">
        <f>$G39*(H43&amp;"％")</f>
        <v>0</v>
      </c>
      <c r="I39" s="41">
        <f>$G39*(I43&amp;"％")</f>
        <v>0</v>
      </c>
      <c r="J39" s="41">
        <f t="shared" ref="J39:O40" si="12">$G39*(J43&amp;"％")</f>
        <v>0</v>
      </c>
      <c r="K39" s="41">
        <f t="shared" si="12"/>
        <v>0</v>
      </c>
      <c r="L39" s="41">
        <f t="shared" si="12"/>
        <v>0</v>
      </c>
      <c r="M39" s="41">
        <f t="shared" si="12"/>
        <v>0</v>
      </c>
      <c r="N39" s="41">
        <f t="shared" si="12"/>
        <v>0</v>
      </c>
      <c r="O39" s="41">
        <f t="shared" si="12"/>
        <v>0</v>
      </c>
      <c r="Q39" s="45">
        <f>調査票A!I67</f>
        <v>0</v>
      </c>
    </row>
    <row r="40" spans="1:19" hidden="1">
      <c r="A40" s="35"/>
      <c r="B40" s="206" t="s">
        <v>379</v>
      </c>
      <c r="C40" s="207"/>
      <c r="D40" s="207"/>
      <c r="E40" s="207"/>
      <c r="F40" s="207"/>
      <c r="G40" s="46">
        <f>調査票A!G124</f>
        <v>0</v>
      </c>
      <c r="H40" s="41">
        <f>$G40*(H44&amp;"％")</f>
        <v>0</v>
      </c>
      <c r="I40" s="41">
        <f>$G40*(I44&amp;"％")</f>
        <v>0</v>
      </c>
      <c r="J40" s="41">
        <f t="shared" si="12"/>
        <v>0</v>
      </c>
      <c r="K40" s="41">
        <f t="shared" si="12"/>
        <v>0</v>
      </c>
      <c r="L40" s="41">
        <f t="shared" si="12"/>
        <v>0</v>
      </c>
      <c r="M40" s="41">
        <f t="shared" si="12"/>
        <v>0</v>
      </c>
      <c r="N40" s="41">
        <f t="shared" si="12"/>
        <v>0</v>
      </c>
      <c r="O40" s="41">
        <f>$G40*(O44&amp;"％")</f>
        <v>0</v>
      </c>
      <c r="Q40" s="45" t="str">
        <f>調査票A!M124</f>
        <v>-</v>
      </c>
    </row>
    <row r="41" spans="1:19" hidden="1">
      <c r="A41" s="35"/>
      <c r="B41" s="94"/>
      <c r="C41" s="207" t="s">
        <v>88</v>
      </c>
      <c r="D41" s="207"/>
      <c r="E41" s="207"/>
      <c r="F41" s="207"/>
      <c r="G41" s="46">
        <f>調査票A!G129</f>
        <v>0</v>
      </c>
      <c r="H41" s="95"/>
      <c r="I41" s="95"/>
      <c r="J41" s="95"/>
      <c r="K41" s="95"/>
      <c r="L41" s="95"/>
      <c r="M41" s="95"/>
      <c r="N41" s="95"/>
      <c r="O41" s="95"/>
      <c r="Q41" s="45" t="str">
        <f>調査票A!M129</f>
        <v>-</v>
      </c>
    </row>
    <row r="42" spans="1:19" hidden="1">
      <c r="A42" s="35"/>
    </row>
    <row r="43" spans="1:19" hidden="1">
      <c r="A43" s="35"/>
      <c r="G43" s="28" t="s">
        <v>224</v>
      </c>
      <c r="H43" s="45">
        <f>調査票A!M99</f>
        <v>0</v>
      </c>
      <c r="I43" s="45">
        <f>調査票A!M100</f>
        <v>0</v>
      </c>
      <c r="J43" s="45">
        <f>調査票A!M101</f>
        <v>0</v>
      </c>
      <c r="K43" s="45">
        <f>調査票A!M102</f>
        <v>0</v>
      </c>
      <c r="L43" s="45">
        <f>調査票A!M103</f>
        <v>0</v>
      </c>
      <c r="M43" s="45">
        <f>調査票A!M104</f>
        <v>0</v>
      </c>
      <c r="N43" s="45">
        <f>調査票A!M105</f>
        <v>0</v>
      </c>
      <c r="O43" s="45">
        <f>調査票A!M106</f>
        <v>0</v>
      </c>
      <c r="Q43" s="28" t="s">
        <v>223</v>
      </c>
    </row>
    <row r="44" spans="1:19" hidden="1">
      <c r="A44" s="35"/>
      <c r="G44" s="28" t="s">
        <v>378</v>
      </c>
      <c r="H44" s="45">
        <f>調査票A!M141</f>
        <v>0</v>
      </c>
      <c r="I44" s="45">
        <f>調査票A!M142</f>
        <v>0</v>
      </c>
      <c r="J44" s="45">
        <f>調査票A!M143</f>
        <v>0</v>
      </c>
      <c r="K44" s="45">
        <f>調査票A!M144</f>
        <v>0</v>
      </c>
      <c r="L44" s="45">
        <f>調査票A!M145</f>
        <v>0</v>
      </c>
      <c r="M44" s="45">
        <f>調査票A!M146</f>
        <v>0</v>
      </c>
      <c r="N44" s="45">
        <f>調査票A!M147</f>
        <v>0</v>
      </c>
      <c r="O44" s="45">
        <f>調査票A!M148</f>
        <v>0</v>
      </c>
      <c r="Q44" s="28" t="s">
        <v>223</v>
      </c>
    </row>
    <row r="45" spans="1:19" hidden="1">
      <c r="A45" s="35"/>
    </row>
    <row r="46" spans="1:19" hidden="1">
      <c r="A46" s="35"/>
    </row>
  </sheetData>
  <sheetProtection sheet="1" selectLockedCells="1"/>
  <mergeCells count="30">
    <mergeCell ref="B40:F40"/>
    <mergeCell ref="C41:F41"/>
    <mergeCell ref="C11:F11"/>
    <mergeCell ref="B19:F19"/>
    <mergeCell ref="C20:F20"/>
    <mergeCell ref="B26:F26"/>
    <mergeCell ref="C27:F27"/>
    <mergeCell ref="B33:F33"/>
    <mergeCell ref="C34:F34"/>
    <mergeCell ref="C32:F32"/>
    <mergeCell ref="B36:F36"/>
    <mergeCell ref="B37:F37"/>
    <mergeCell ref="B38:F38"/>
    <mergeCell ref="C39:F39"/>
    <mergeCell ref="B24:F24"/>
    <mergeCell ref="C25:F25"/>
    <mergeCell ref="B29:F29"/>
    <mergeCell ref="B30:F30"/>
    <mergeCell ref="B31:F31"/>
    <mergeCell ref="B16:F16"/>
    <mergeCell ref="B17:F17"/>
    <mergeCell ref="C18:F18"/>
    <mergeCell ref="B22:F22"/>
    <mergeCell ref="B23:F23"/>
    <mergeCell ref="B6:F6"/>
    <mergeCell ref="B7:F7"/>
    <mergeCell ref="B8:F8"/>
    <mergeCell ref="C9:F9"/>
    <mergeCell ref="B15:F15"/>
    <mergeCell ref="B10:F10"/>
  </mergeCells>
  <phoneticPr fontId="3"/>
  <pageMargins left="0.7" right="0.7" top="0.75" bottom="0.75" header="0.3" footer="0.3"/>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57"/>
  <sheetViews>
    <sheetView showGridLines="0" zoomScaleNormal="100" zoomScaleSheetLayoutView="55" workbookViewId="0">
      <selection activeCell="R2" sqref="R2:V2"/>
    </sheetView>
  </sheetViews>
  <sheetFormatPr defaultColWidth="9" defaultRowHeight="18.75"/>
  <cols>
    <col min="1" max="1" width="4.75" style="5"/>
    <col min="2" max="2" width="2.25" style="6" customWidth="1"/>
    <col min="3" max="22" width="4.375" style="6" customWidth="1"/>
    <col min="23" max="24" width="2.25" style="6" customWidth="1"/>
    <col min="25" max="31" width="4.375" style="6" customWidth="1"/>
    <col min="32" max="32" width="3.25" style="6" customWidth="1"/>
    <col min="33" max="35" width="4.375" style="6" customWidth="1"/>
    <col min="36" max="36" width="8.875" style="6" customWidth="1"/>
    <col min="37" max="43" width="4.375" style="6" customWidth="1"/>
    <col min="44" max="44" width="17.375" style="6" customWidth="1"/>
    <col min="45" max="45" width="2.25" style="6" customWidth="1"/>
    <col min="46" max="16384" width="9" style="6"/>
  </cols>
  <sheetData>
    <row r="1" spans="1:44" s="7" customFormat="1">
      <c r="A1" s="5"/>
      <c r="B1" s="6"/>
      <c r="X1" s="6"/>
      <c r="Y1" s="6"/>
      <c r="Z1" s="6"/>
      <c r="AA1" s="6"/>
      <c r="AB1" s="6"/>
      <c r="AC1" s="6"/>
      <c r="AD1" s="6"/>
      <c r="AE1" s="6"/>
      <c r="AF1" s="6"/>
      <c r="AG1" s="6"/>
      <c r="AH1" s="6"/>
      <c r="AI1" s="6"/>
      <c r="AJ1" s="6"/>
      <c r="AK1" s="6"/>
      <c r="AL1" s="6"/>
      <c r="AM1" s="6"/>
      <c r="AN1" s="6"/>
      <c r="AO1" s="6"/>
      <c r="AP1" s="6"/>
      <c r="AQ1" s="6"/>
      <c r="AR1" s="6"/>
    </row>
    <row r="2" spans="1:44" s="7" customFormat="1">
      <c r="A2" s="63"/>
      <c r="B2" s="6"/>
      <c r="R2" s="254" t="s">
        <v>325</v>
      </c>
      <c r="S2" s="141"/>
      <c r="T2" s="141"/>
      <c r="U2" s="141"/>
      <c r="V2" s="142"/>
      <c r="X2" s="6"/>
      <c r="Y2" s="6"/>
      <c r="Z2" s="6"/>
      <c r="AA2" s="6"/>
      <c r="AB2" s="6"/>
      <c r="AC2" s="6"/>
      <c r="AD2" s="6"/>
      <c r="AE2" s="6"/>
      <c r="AF2" s="6"/>
      <c r="AG2" s="6"/>
      <c r="AH2" s="6"/>
      <c r="AI2" s="6"/>
      <c r="AJ2" s="6"/>
      <c r="AK2" s="6"/>
      <c r="AL2" s="6"/>
      <c r="AM2" s="6"/>
      <c r="AN2" s="6"/>
      <c r="AO2" s="6"/>
      <c r="AP2" s="6"/>
      <c r="AQ2" s="6"/>
      <c r="AR2" s="6"/>
    </row>
    <row r="3" spans="1:44" s="7" customFormat="1" ht="7.5" customHeight="1">
      <c r="A3" s="63"/>
      <c r="B3" s="6"/>
      <c r="X3" s="6"/>
      <c r="Y3" s="6"/>
      <c r="Z3" s="6"/>
      <c r="AA3" s="6"/>
      <c r="AB3" s="6"/>
      <c r="AC3" s="6"/>
      <c r="AD3" s="6"/>
      <c r="AE3" s="6"/>
      <c r="AF3" s="6"/>
      <c r="AG3" s="6"/>
      <c r="AH3" s="6"/>
      <c r="AI3" s="6"/>
      <c r="AJ3" s="6"/>
      <c r="AK3" s="6"/>
      <c r="AL3" s="6"/>
      <c r="AM3" s="6"/>
      <c r="AN3" s="6"/>
      <c r="AO3" s="6"/>
      <c r="AP3" s="6"/>
      <c r="AQ3" s="6"/>
      <c r="AR3" s="6"/>
    </row>
    <row r="4" spans="1:44" ht="58.5" customHeight="1">
      <c r="A4" s="63"/>
      <c r="C4" s="153" t="s">
        <v>230</v>
      </c>
      <c r="D4" s="153"/>
      <c r="E4" s="153"/>
      <c r="F4" s="153"/>
      <c r="G4" s="153"/>
      <c r="H4" s="153"/>
      <c r="I4" s="153"/>
      <c r="J4" s="153"/>
      <c r="K4" s="153"/>
      <c r="L4" s="153"/>
      <c r="M4" s="153"/>
      <c r="N4" s="153"/>
      <c r="O4" s="153"/>
      <c r="P4" s="153"/>
      <c r="Q4" s="153"/>
      <c r="R4" s="153"/>
      <c r="S4" s="153"/>
      <c r="T4" s="153"/>
      <c r="U4" s="153"/>
      <c r="V4" s="153"/>
    </row>
    <row r="5" spans="1:44" s="7" customFormat="1" ht="7.5" customHeight="1">
      <c r="A5" s="63"/>
      <c r="B5" s="6"/>
      <c r="C5" s="15"/>
      <c r="D5" s="15"/>
      <c r="E5" s="15"/>
      <c r="F5" s="15"/>
      <c r="G5" s="15"/>
      <c r="H5" s="15"/>
      <c r="I5" s="15"/>
      <c r="J5" s="15"/>
      <c r="K5" s="15"/>
      <c r="L5" s="15"/>
      <c r="M5" s="15"/>
      <c r="N5" s="15"/>
      <c r="O5" s="15"/>
      <c r="P5" s="15"/>
      <c r="Q5" s="15"/>
      <c r="R5" s="15"/>
      <c r="S5" s="15"/>
      <c r="T5" s="15"/>
      <c r="U5" s="15"/>
      <c r="V5" s="15"/>
      <c r="X5" s="6"/>
      <c r="Y5" s="6"/>
      <c r="Z5" s="6"/>
      <c r="AA5" s="6"/>
      <c r="AB5" s="6"/>
      <c r="AC5" s="6"/>
      <c r="AD5" s="6"/>
      <c r="AE5" s="6"/>
      <c r="AF5" s="6"/>
      <c r="AG5" s="6"/>
      <c r="AH5" s="6"/>
      <c r="AI5" s="6"/>
      <c r="AJ5" s="6"/>
      <c r="AK5" s="6"/>
      <c r="AL5" s="6"/>
      <c r="AM5" s="6"/>
      <c r="AN5" s="6"/>
      <c r="AO5" s="6"/>
      <c r="AP5" s="6"/>
      <c r="AQ5" s="6"/>
      <c r="AR5" s="6"/>
    </row>
    <row r="6" spans="1:44">
      <c r="A6" s="63"/>
      <c r="C6" s="13" t="s">
        <v>7</v>
      </c>
      <c r="D6" s="13" t="s">
        <v>206</v>
      </c>
      <c r="E6" s="13"/>
      <c r="F6" s="13"/>
      <c r="G6" s="13"/>
      <c r="H6" s="13"/>
      <c r="I6" s="13"/>
      <c r="J6" s="13"/>
      <c r="K6" s="13"/>
      <c r="L6" s="13"/>
      <c r="M6" s="13"/>
      <c r="N6" s="13"/>
      <c r="O6" s="13"/>
      <c r="P6" s="13"/>
      <c r="Q6" s="13"/>
      <c r="R6" s="13"/>
      <c r="S6" s="13"/>
      <c r="T6" s="13"/>
      <c r="U6" s="13"/>
      <c r="V6" s="13"/>
    </row>
    <row r="7" spans="1:44">
      <c r="A7" s="63"/>
      <c r="C7" s="13"/>
      <c r="D7" s="13" t="s">
        <v>326</v>
      </c>
      <c r="E7" s="13"/>
      <c r="F7" s="13"/>
      <c r="G7" s="13"/>
      <c r="H7" s="13"/>
      <c r="I7" s="13"/>
      <c r="J7" s="13"/>
      <c r="K7" s="13"/>
      <c r="L7" s="13"/>
      <c r="M7" s="13"/>
      <c r="N7" s="13"/>
      <c r="O7" s="13"/>
      <c r="P7" s="13"/>
      <c r="Q7" s="13"/>
      <c r="R7" s="13"/>
      <c r="S7" s="13"/>
      <c r="T7" s="13"/>
      <c r="U7" s="13"/>
      <c r="V7" s="13"/>
    </row>
    <row r="8" spans="1:44" s="7" customFormat="1" ht="7.5" customHeight="1">
      <c r="A8" s="63"/>
      <c r="B8" s="6"/>
      <c r="X8" s="6"/>
      <c r="Y8" s="6"/>
      <c r="Z8" s="6"/>
      <c r="AA8" s="6"/>
      <c r="AB8" s="6"/>
      <c r="AC8" s="6"/>
      <c r="AD8" s="6"/>
      <c r="AE8" s="6"/>
      <c r="AF8" s="6"/>
      <c r="AG8" s="6"/>
      <c r="AH8" s="6"/>
      <c r="AI8" s="6"/>
      <c r="AJ8" s="6"/>
      <c r="AK8" s="6"/>
      <c r="AL8" s="6"/>
      <c r="AM8" s="6"/>
      <c r="AN8" s="6"/>
      <c r="AO8" s="6"/>
      <c r="AP8" s="6"/>
      <c r="AQ8" s="6"/>
      <c r="AR8" s="6"/>
    </row>
    <row r="9" spans="1:44">
      <c r="A9" s="63"/>
      <c r="C9" s="15" t="s">
        <v>10</v>
      </c>
      <c r="D9" s="7"/>
      <c r="E9" s="7"/>
      <c r="F9" s="7"/>
      <c r="G9" s="7"/>
      <c r="H9" s="7"/>
      <c r="I9" s="7"/>
      <c r="J9" s="7"/>
    </row>
    <row r="10" spans="1:44" ht="18.75" customHeight="1">
      <c r="A10" s="63"/>
      <c r="C10" s="60" t="s">
        <v>11</v>
      </c>
      <c r="D10" s="7" t="s">
        <v>208</v>
      </c>
      <c r="E10" s="7"/>
      <c r="F10" s="7"/>
      <c r="G10" s="7"/>
      <c r="H10" s="7"/>
      <c r="I10" s="7"/>
      <c r="J10" s="7"/>
    </row>
    <row r="11" spans="1:44">
      <c r="A11" s="63"/>
      <c r="C11" s="60" t="s">
        <v>12</v>
      </c>
      <c r="D11" s="7" t="s">
        <v>336</v>
      </c>
      <c r="E11" s="7"/>
      <c r="F11" s="7"/>
      <c r="G11" s="7"/>
      <c r="H11" s="7"/>
      <c r="I11" s="7"/>
      <c r="J11" s="7"/>
    </row>
    <row r="12" spans="1:44" s="7" customFormat="1" ht="7.5" customHeight="1">
      <c r="A12" s="63"/>
      <c r="B12" s="6"/>
      <c r="C12" s="9"/>
      <c r="X12" s="6"/>
      <c r="Y12" s="6"/>
      <c r="Z12" s="6"/>
      <c r="AA12" s="6"/>
      <c r="AB12" s="6"/>
      <c r="AC12" s="6"/>
      <c r="AD12" s="6"/>
      <c r="AE12" s="6"/>
      <c r="AF12" s="6"/>
      <c r="AG12" s="6"/>
      <c r="AH12" s="6"/>
      <c r="AI12" s="6"/>
      <c r="AJ12" s="6"/>
      <c r="AK12" s="6"/>
      <c r="AL12" s="6"/>
      <c r="AM12" s="6"/>
      <c r="AN12" s="6"/>
      <c r="AO12" s="6"/>
      <c r="AP12" s="6"/>
      <c r="AQ12" s="6"/>
      <c r="AR12" s="6"/>
    </row>
    <row r="13" spans="1:44" s="7" customFormat="1">
      <c r="A13" s="63"/>
      <c r="B13" s="6"/>
      <c r="C13" s="118" t="s">
        <v>13</v>
      </c>
      <c r="D13" s="120"/>
      <c r="E13" s="6"/>
      <c r="F13" s="6"/>
      <c r="G13" s="6"/>
      <c r="H13" s="6"/>
      <c r="I13" s="6"/>
      <c r="J13" s="6"/>
      <c r="X13" s="6"/>
      <c r="Y13" s="6"/>
      <c r="Z13" s="6"/>
      <c r="AA13" s="6"/>
      <c r="AB13" s="6"/>
      <c r="AC13" s="6"/>
      <c r="AD13" s="6"/>
      <c r="AE13" s="6"/>
      <c r="AF13" s="6"/>
      <c r="AG13" s="6"/>
      <c r="AH13" s="6"/>
      <c r="AI13" s="6"/>
      <c r="AJ13" s="6"/>
      <c r="AK13" s="6"/>
      <c r="AL13" s="6"/>
      <c r="AM13" s="6"/>
      <c r="AN13" s="6"/>
      <c r="AO13" s="6"/>
      <c r="AP13" s="6"/>
      <c r="AQ13" s="6"/>
      <c r="AR13" s="6"/>
    </row>
    <row r="14" spans="1:44" s="7" customFormat="1" ht="31.5" customHeight="1">
      <c r="A14" s="63"/>
      <c r="B14" s="6"/>
      <c r="C14" s="138"/>
      <c r="D14" s="138"/>
      <c r="E14" s="6"/>
      <c r="F14" s="6"/>
      <c r="G14" s="6"/>
      <c r="H14" s="6"/>
      <c r="I14" s="6"/>
      <c r="J14" s="6"/>
      <c r="X14" s="6"/>
      <c r="Y14" s="6"/>
      <c r="Z14" s="6"/>
      <c r="AA14" s="6"/>
      <c r="AB14" s="6"/>
      <c r="AC14" s="6"/>
      <c r="AD14" s="6"/>
      <c r="AE14" s="6"/>
      <c r="AF14" s="6"/>
      <c r="AG14" s="6"/>
      <c r="AH14" s="6"/>
      <c r="AI14" s="6"/>
      <c r="AJ14" s="6"/>
      <c r="AK14" s="6"/>
      <c r="AL14" s="6"/>
      <c r="AM14" s="6"/>
      <c r="AN14" s="6"/>
      <c r="AO14" s="6"/>
      <c r="AP14" s="6"/>
      <c r="AQ14" s="6"/>
      <c r="AR14" s="6"/>
    </row>
    <row r="15" spans="1:44">
      <c r="A15" s="63"/>
    </row>
    <row r="16" spans="1:44" s="7" customFormat="1">
      <c r="A16" s="63"/>
      <c r="B16" s="6"/>
      <c r="C16" s="255" t="s">
        <v>327</v>
      </c>
      <c r="D16" s="256"/>
      <c r="E16" s="256"/>
      <c r="F16" s="256"/>
      <c r="G16" s="256"/>
      <c r="H16" s="256"/>
      <c r="I16" s="256"/>
      <c r="J16" s="256"/>
      <c r="K16" s="256"/>
      <c r="L16" s="256"/>
      <c r="M16" s="256"/>
      <c r="N16" s="256"/>
      <c r="O16" s="256"/>
      <c r="P16" s="256"/>
      <c r="Q16" s="257"/>
      <c r="R16" s="15"/>
      <c r="S16" s="15"/>
      <c r="T16" s="15"/>
      <c r="U16" s="15"/>
      <c r="X16" s="6"/>
      <c r="Y16" s="6"/>
      <c r="Z16" s="6"/>
      <c r="AA16" s="6"/>
      <c r="AB16" s="6"/>
      <c r="AC16" s="6"/>
      <c r="AD16" s="6"/>
      <c r="AE16" s="6"/>
      <c r="AF16" s="6"/>
      <c r="AG16" s="6"/>
      <c r="AH16" s="6"/>
      <c r="AI16" s="6"/>
      <c r="AJ16" s="6"/>
      <c r="AK16" s="6"/>
      <c r="AL16" s="6"/>
      <c r="AM16" s="6"/>
      <c r="AN16" s="6"/>
      <c r="AO16" s="6"/>
      <c r="AP16" s="6"/>
      <c r="AQ16" s="6"/>
      <c r="AR16" s="6"/>
    </row>
    <row r="17" spans="1:44" s="7" customFormat="1" ht="7.5" customHeight="1">
      <c r="A17" s="63"/>
      <c r="B17" s="6"/>
      <c r="C17" s="15"/>
      <c r="D17" s="15"/>
      <c r="E17" s="15"/>
      <c r="F17" s="15"/>
      <c r="G17" s="15"/>
      <c r="H17" s="15"/>
      <c r="I17" s="15"/>
      <c r="J17" s="15"/>
      <c r="K17" s="15"/>
      <c r="L17" s="15"/>
      <c r="M17" s="15"/>
      <c r="N17" s="15"/>
      <c r="O17" s="15"/>
      <c r="P17" s="15"/>
      <c r="Q17" s="15"/>
      <c r="R17" s="15"/>
      <c r="S17" s="15"/>
      <c r="T17" s="15"/>
      <c r="U17" s="15"/>
      <c r="X17" s="6"/>
      <c r="Y17" s="6"/>
      <c r="Z17" s="6"/>
      <c r="AA17" s="6"/>
      <c r="AB17" s="6"/>
      <c r="AC17" s="6"/>
      <c r="AD17" s="6"/>
      <c r="AE17" s="6"/>
      <c r="AF17" s="6"/>
      <c r="AG17" s="6"/>
      <c r="AH17" s="6"/>
      <c r="AI17" s="6"/>
      <c r="AJ17" s="6"/>
      <c r="AK17" s="6"/>
      <c r="AL17" s="6"/>
      <c r="AM17" s="6"/>
      <c r="AN17" s="6"/>
      <c r="AO17" s="6"/>
      <c r="AP17" s="6"/>
      <c r="AQ17" s="6"/>
      <c r="AR17" s="6"/>
    </row>
    <row r="18" spans="1:44">
      <c r="A18" s="63"/>
      <c r="C18" s="75" t="s">
        <v>328</v>
      </c>
      <c r="D18" s="76"/>
      <c r="E18" s="76"/>
      <c r="F18" s="76"/>
      <c r="G18" s="76"/>
      <c r="H18" s="76"/>
      <c r="I18" s="76"/>
      <c r="J18" s="76"/>
      <c r="K18" s="76"/>
      <c r="L18" s="76"/>
      <c r="M18" s="76"/>
      <c r="N18" s="76"/>
      <c r="O18" s="76"/>
      <c r="P18" s="76"/>
      <c r="Q18" s="76"/>
      <c r="R18" s="76"/>
      <c r="S18" s="76"/>
      <c r="T18" s="76"/>
      <c r="U18" s="76"/>
    </row>
    <row r="19" spans="1:44">
      <c r="A19" s="63"/>
      <c r="C19" s="75" t="s">
        <v>329</v>
      </c>
      <c r="D19" s="76"/>
      <c r="E19" s="76"/>
      <c r="F19" s="76"/>
      <c r="G19" s="76"/>
      <c r="H19" s="76"/>
      <c r="I19" s="76"/>
      <c r="J19" s="76"/>
      <c r="K19" s="76"/>
      <c r="L19" s="76"/>
      <c r="M19" s="76"/>
      <c r="N19" s="76"/>
      <c r="O19" s="76"/>
      <c r="P19" s="76"/>
      <c r="Q19" s="76"/>
      <c r="R19" s="76"/>
      <c r="S19" s="76"/>
      <c r="T19" s="76"/>
      <c r="U19" s="76"/>
    </row>
    <row r="20" spans="1:44">
      <c r="A20" s="63"/>
      <c r="C20" s="75" t="s">
        <v>330</v>
      </c>
      <c r="D20" s="76"/>
      <c r="E20" s="76"/>
      <c r="F20" s="76"/>
      <c r="G20" s="76"/>
      <c r="H20" s="76"/>
      <c r="I20" s="76"/>
      <c r="J20" s="76"/>
      <c r="K20" s="76"/>
      <c r="L20" s="76"/>
      <c r="M20" s="76"/>
      <c r="N20" s="76"/>
      <c r="O20" s="76"/>
      <c r="P20" s="76"/>
      <c r="Q20" s="76"/>
      <c r="R20" s="76"/>
      <c r="S20" s="76"/>
      <c r="T20" s="76"/>
      <c r="U20" s="76"/>
    </row>
    <row r="21" spans="1:44">
      <c r="A21" s="63"/>
      <c r="C21" s="75" t="s">
        <v>331</v>
      </c>
      <c r="D21" s="76"/>
      <c r="E21" s="76"/>
      <c r="F21" s="76"/>
      <c r="G21" s="76"/>
      <c r="H21" s="76"/>
      <c r="I21" s="76"/>
      <c r="J21" s="76"/>
      <c r="K21" s="76"/>
      <c r="L21" s="76"/>
      <c r="M21" s="76"/>
      <c r="N21" s="76"/>
      <c r="O21" s="76"/>
      <c r="P21" s="76"/>
      <c r="Q21" s="76"/>
      <c r="R21" s="76"/>
      <c r="S21" s="76"/>
      <c r="T21" s="76"/>
      <c r="U21" s="76"/>
    </row>
    <row r="22" spans="1:44">
      <c r="A22" s="63"/>
      <c r="C22" s="75" t="s">
        <v>332</v>
      </c>
      <c r="D22" s="76"/>
      <c r="E22" s="76"/>
      <c r="F22" s="76"/>
      <c r="G22" s="76"/>
      <c r="H22" s="76"/>
      <c r="I22" s="76"/>
      <c r="J22" s="76"/>
      <c r="K22" s="76"/>
      <c r="L22" s="76"/>
      <c r="M22" s="76"/>
      <c r="N22" s="76"/>
      <c r="O22" s="76"/>
      <c r="P22" s="76"/>
      <c r="Q22" s="76"/>
      <c r="R22" s="76"/>
      <c r="S22" s="76"/>
      <c r="T22" s="76"/>
      <c r="U22" s="76"/>
    </row>
    <row r="23" spans="1:44">
      <c r="A23" s="63"/>
      <c r="C23" s="75" t="s">
        <v>333</v>
      </c>
      <c r="D23" s="76"/>
      <c r="E23" s="76"/>
      <c r="F23" s="76"/>
      <c r="G23" s="76"/>
      <c r="H23" s="76"/>
      <c r="I23" s="76"/>
      <c r="J23" s="76"/>
      <c r="K23" s="76"/>
      <c r="L23" s="76"/>
      <c r="M23" s="76"/>
      <c r="N23" s="76"/>
      <c r="O23" s="76"/>
      <c r="P23" s="76"/>
      <c r="Q23" s="76"/>
      <c r="R23" s="76"/>
      <c r="S23" s="76"/>
      <c r="T23" s="76"/>
      <c r="U23" s="76"/>
    </row>
    <row r="24" spans="1:44">
      <c r="A24" s="63"/>
      <c r="C24" s="75" t="s">
        <v>334</v>
      </c>
      <c r="D24" s="76"/>
      <c r="E24" s="76"/>
      <c r="F24" s="76"/>
      <c r="G24" s="76"/>
      <c r="H24" s="76"/>
      <c r="I24" s="76"/>
      <c r="J24" s="76"/>
      <c r="K24" s="76"/>
      <c r="L24" s="76"/>
      <c r="M24" s="76"/>
      <c r="N24" s="76"/>
      <c r="O24" s="76"/>
      <c r="P24" s="76"/>
      <c r="Q24" s="76"/>
      <c r="R24" s="76"/>
      <c r="S24" s="76"/>
      <c r="T24" s="76"/>
      <c r="U24" s="76"/>
    </row>
    <row r="25" spans="1:44">
      <c r="A25" s="63"/>
      <c r="C25" s="75" t="s">
        <v>335</v>
      </c>
      <c r="D25" s="76"/>
      <c r="E25" s="76"/>
      <c r="F25" s="76"/>
      <c r="G25" s="76"/>
      <c r="H25" s="76"/>
      <c r="I25" s="76"/>
      <c r="J25" s="76"/>
      <c r="K25" s="76"/>
      <c r="L25" s="76"/>
      <c r="M25" s="76"/>
      <c r="N25" s="76"/>
      <c r="O25" s="76"/>
      <c r="P25" s="76"/>
      <c r="Q25" s="76"/>
      <c r="R25" s="76"/>
      <c r="S25" s="76"/>
      <c r="T25" s="76"/>
      <c r="U25" s="76"/>
    </row>
    <row r="26" spans="1:44">
      <c r="A26" s="63"/>
      <c r="C26" s="75"/>
      <c r="D26" s="76"/>
      <c r="E26" s="76"/>
      <c r="F26" s="76"/>
      <c r="G26" s="76"/>
      <c r="H26" s="76"/>
      <c r="I26" s="76"/>
      <c r="J26" s="76"/>
      <c r="K26" s="76"/>
      <c r="L26" s="76"/>
      <c r="M26" s="76"/>
      <c r="N26" s="76"/>
      <c r="O26" s="76"/>
      <c r="P26" s="76"/>
      <c r="Q26" s="76"/>
      <c r="R26" s="76"/>
      <c r="S26" s="76"/>
      <c r="T26" s="76"/>
      <c r="U26" s="76"/>
    </row>
    <row r="27" spans="1:44">
      <c r="A27" s="63"/>
      <c r="C27" s="75"/>
      <c r="D27" s="76"/>
      <c r="E27" s="76"/>
      <c r="F27" s="76"/>
      <c r="G27" s="76"/>
      <c r="H27" s="76"/>
      <c r="I27" s="76"/>
      <c r="J27" s="76"/>
      <c r="K27" s="76"/>
      <c r="L27" s="76"/>
      <c r="M27" s="76"/>
      <c r="N27" s="76"/>
      <c r="O27" s="76"/>
      <c r="P27" s="76"/>
      <c r="Q27" s="76"/>
      <c r="R27" s="76"/>
      <c r="S27" s="76"/>
      <c r="T27" s="76"/>
      <c r="U27" s="76"/>
    </row>
    <row r="28" spans="1:44" ht="18.75" customHeight="1">
      <c r="A28" s="63"/>
      <c r="C28" s="253" t="s">
        <v>337</v>
      </c>
      <c r="D28" s="253"/>
      <c r="E28" s="253"/>
      <c r="F28" s="253"/>
      <c r="G28" s="253"/>
      <c r="H28" s="253"/>
      <c r="I28" s="253"/>
      <c r="J28" s="253"/>
      <c r="K28" s="253"/>
      <c r="L28" s="253"/>
      <c r="M28" s="253"/>
      <c r="N28" s="253"/>
      <c r="O28" s="253"/>
      <c r="P28" s="253"/>
      <c r="Q28" s="253"/>
      <c r="R28" s="253"/>
      <c r="S28" s="253"/>
      <c r="T28" s="253"/>
      <c r="U28" s="253"/>
      <c r="V28" s="253"/>
    </row>
    <row r="29" spans="1:44">
      <c r="A29" s="63"/>
    </row>
    <row r="30" spans="1:44">
      <c r="A30" s="63"/>
      <c r="Y30" s="238" t="s">
        <v>239</v>
      </c>
      <c r="Z30" s="239"/>
      <c r="AA30" s="239"/>
      <c r="AB30" s="239"/>
      <c r="AC30" s="239"/>
      <c r="AD30" s="239"/>
      <c r="AE30" s="239"/>
      <c r="AF30" s="240"/>
      <c r="AG30" s="244" t="s">
        <v>240</v>
      </c>
      <c r="AH30" s="245"/>
      <c r="AI30" s="246"/>
      <c r="AJ30" s="247" t="s">
        <v>241</v>
      </c>
      <c r="AK30" s="247"/>
      <c r="AL30" s="247"/>
      <c r="AM30" s="247" t="s">
        <v>242</v>
      </c>
      <c r="AN30" s="247"/>
      <c r="AO30" s="247"/>
      <c r="AP30" s="247"/>
      <c r="AQ30" s="247"/>
      <c r="AR30" s="247"/>
    </row>
    <row r="31" spans="1:44" s="7" customFormat="1" ht="33.75" customHeight="1" thickBot="1">
      <c r="A31" s="63"/>
      <c r="B31" s="6"/>
      <c r="C31" s="6"/>
      <c r="D31" s="6"/>
      <c r="E31" s="6"/>
      <c r="F31" s="6"/>
      <c r="G31" s="6"/>
      <c r="H31" s="6"/>
      <c r="I31" s="6"/>
      <c r="J31" s="6"/>
      <c r="K31" s="6"/>
      <c r="L31" s="6"/>
      <c r="M31" s="6"/>
      <c r="N31" s="6"/>
      <c r="O31" s="6"/>
      <c r="P31" s="6"/>
      <c r="Q31" s="6"/>
      <c r="R31" s="6"/>
      <c r="S31" s="6"/>
      <c r="T31" s="6"/>
      <c r="U31" s="6"/>
      <c r="V31" s="6"/>
      <c r="X31" s="6"/>
      <c r="Y31" s="241"/>
      <c r="Z31" s="242"/>
      <c r="AA31" s="242"/>
      <c r="AB31" s="242"/>
      <c r="AC31" s="242"/>
      <c r="AD31" s="242"/>
      <c r="AE31" s="242"/>
      <c r="AF31" s="243"/>
      <c r="AG31" s="188" t="s">
        <v>243</v>
      </c>
      <c r="AH31" s="189"/>
      <c r="AI31" s="190"/>
      <c r="AJ31" s="176" t="s">
        <v>244</v>
      </c>
      <c r="AK31" s="176"/>
      <c r="AL31" s="176"/>
      <c r="AM31" s="248" t="s">
        <v>245</v>
      </c>
      <c r="AN31" s="248"/>
      <c r="AO31" s="248"/>
      <c r="AP31" s="248"/>
      <c r="AQ31" s="248"/>
      <c r="AR31" s="248"/>
    </row>
    <row r="32" spans="1:44" s="7" customFormat="1" ht="18.75" customHeight="1" thickTop="1">
      <c r="A32" s="63"/>
      <c r="B32" s="6"/>
      <c r="C32" s="6"/>
      <c r="D32" s="6"/>
      <c r="E32" s="6"/>
      <c r="F32" s="6"/>
      <c r="G32" s="6"/>
      <c r="H32" s="6"/>
      <c r="I32" s="6"/>
      <c r="J32" s="6"/>
      <c r="K32" s="6"/>
      <c r="L32" s="6"/>
      <c r="M32" s="6"/>
      <c r="N32" s="6"/>
      <c r="O32" s="6"/>
      <c r="P32" s="6"/>
      <c r="Q32" s="6"/>
      <c r="R32" s="6"/>
      <c r="S32" s="6"/>
      <c r="T32" s="6"/>
      <c r="U32" s="6"/>
      <c r="V32" s="6"/>
      <c r="X32" s="6"/>
      <c r="Y32" s="232" t="s">
        <v>246</v>
      </c>
      <c r="Z32" s="233"/>
      <c r="AA32" s="233"/>
      <c r="AB32" s="233"/>
      <c r="AC32" s="233"/>
      <c r="AD32" s="233"/>
      <c r="AE32" s="233"/>
      <c r="AF32" s="234"/>
      <c r="AG32" s="217"/>
      <c r="AH32" s="218"/>
      <c r="AI32" s="219"/>
      <c r="AJ32" s="235"/>
      <c r="AK32" s="236"/>
      <c r="AL32" s="197" t="s">
        <v>38</v>
      </c>
      <c r="AM32" s="237"/>
      <c r="AN32" s="237"/>
      <c r="AO32" s="237"/>
      <c r="AP32" s="237"/>
      <c r="AQ32" s="237"/>
      <c r="AR32" s="237"/>
    </row>
    <row r="33" spans="1:44" s="7" customFormat="1" ht="40.5" customHeight="1">
      <c r="A33" s="63"/>
      <c r="B33" s="6"/>
      <c r="C33" s="6"/>
      <c r="D33" s="6"/>
      <c r="E33" s="6"/>
      <c r="F33" s="6"/>
      <c r="G33" s="6"/>
      <c r="H33" s="6"/>
      <c r="I33" s="6"/>
      <c r="J33" s="6"/>
      <c r="K33" s="6"/>
      <c r="L33" s="6"/>
      <c r="M33" s="6"/>
      <c r="N33" s="6"/>
      <c r="O33" s="6"/>
      <c r="P33" s="6"/>
      <c r="Q33" s="6"/>
      <c r="R33" s="6"/>
      <c r="S33" s="6"/>
      <c r="T33" s="6"/>
      <c r="U33" s="6"/>
      <c r="V33" s="6"/>
      <c r="X33" s="6"/>
      <c r="Y33" s="229" t="s">
        <v>247</v>
      </c>
      <c r="Z33" s="230"/>
      <c r="AA33" s="230"/>
      <c r="AB33" s="230"/>
      <c r="AC33" s="230"/>
      <c r="AD33" s="230"/>
      <c r="AE33" s="230"/>
      <c r="AF33" s="231"/>
      <c r="AG33" s="220"/>
      <c r="AH33" s="221"/>
      <c r="AI33" s="222"/>
      <c r="AJ33" s="223"/>
      <c r="AK33" s="224"/>
      <c r="AL33" s="152"/>
      <c r="AM33" s="225"/>
      <c r="AN33" s="225"/>
      <c r="AO33" s="225"/>
      <c r="AP33" s="225"/>
      <c r="AQ33" s="225"/>
      <c r="AR33" s="225"/>
    </row>
    <row r="34" spans="1:44" s="7" customFormat="1" ht="18.75" customHeight="1">
      <c r="A34" s="63"/>
      <c r="B34" s="6"/>
      <c r="C34" s="6"/>
      <c r="D34" s="6"/>
      <c r="E34" s="6"/>
      <c r="F34" s="6"/>
      <c r="G34" s="6"/>
      <c r="H34" s="6"/>
      <c r="I34" s="6"/>
      <c r="J34" s="6"/>
      <c r="K34" s="6"/>
      <c r="L34" s="6"/>
      <c r="M34" s="6"/>
      <c r="N34" s="6"/>
      <c r="O34" s="6"/>
      <c r="P34" s="6"/>
      <c r="Q34" s="6"/>
      <c r="R34" s="6"/>
      <c r="S34" s="6"/>
      <c r="T34" s="6"/>
      <c r="U34" s="6"/>
      <c r="V34" s="6"/>
      <c r="X34" s="6"/>
      <c r="Y34" s="214" t="s">
        <v>248</v>
      </c>
      <c r="Z34" s="215"/>
      <c r="AA34" s="215"/>
      <c r="AB34" s="215"/>
      <c r="AC34" s="215"/>
      <c r="AD34" s="215"/>
      <c r="AE34" s="215"/>
      <c r="AF34" s="216"/>
      <c r="AG34" s="217"/>
      <c r="AH34" s="218"/>
      <c r="AI34" s="219"/>
      <c r="AJ34" s="223"/>
      <c r="AK34" s="224"/>
      <c r="AL34" s="152" t="s">
        <v>38</v>
      </c>
      <c r="AM34" s="225"/>
      <c r="AN34" s="225"/>
      <c r="AO34" s="225"/>
      <c r="AP34" s="225"/>
      <c r="AQ34" s="225"/>
      <c r="AR34" s="225"/>
    </row>
    <row r="35" spans="1:44" s="7" customFormat="1" ht="40.5" customHeight="1">
      <c r="A35" s="63"/>
      <c r="B35" s="6"/>
      <c r="C35" s="6"/>
      <c r="D35" s="6"/>
      <c r="E35" s="6"/>
      <c r="F35" s="6"/>
      <c r="G35" s="6"/>
      <c r="H35" s="6"/>
      <c r="I35" s="6"/>
      <c r="J35" s="6"/>
      <c r="K35" s="6"/>
      <c r="L35" s="6"/>
      <c r="M35" s="6"/>
      <c r="N35" s="6"/>
      <c r="O35" s="6"/>
      <c r="P35" s="6"/>
      <c r="Q35" s="6"/>
      <c r="R35" s="6"/>
      <c r="S35" s="6"/>
      <c r="T35" s="6"/>
      <c r="U35" s="6"/>
      <c r="V35" s="6"/>
      <c r="X35" s="6"/>
      <c r="Y35" s="229" t="s">
        <v>249</v>
      </c>
      <c r="Z35" s="230"/>
      <c r="AA35" s="230"/>
      <c r="AB35" s="230"/>
      <c r="AC35" s="230"/>
      <c r="AD35" s="230"/>
      <c r="AE35" s="230"/>
      <c r="AF35" s="231"/>
      <c r="AG35" s="220"/>
      <c r="AH35" s="221"/>
      <c r="AI35" s="222"/>
      <c r="AJ35" s="223"/>
      <c r="AK35" s="224"/>
      <c r="AL35" s="152"/>
      <c r="AM35" s="225"/>
      <c r="AN35" s="225"/>
      <c r="AO35" s="225"/>
      <c r="AP35" s="225"/>
      <c r="AQ35" s="225"/>
      <c r="AR35" s="225"/>
    </row>
    <row r="36" spans="1:44" s="7" customFormat="1" ht="18.75" customHeight="1">
      <c r="A36" s="63"/>
      <c r="B36" s="6"/>
      <c r="C36" s="6"/>
      <c r="D36" s="6"/>
      <c r="E36" s="6"/>
      <c r="F36" s="6"/>
      <c r="G36" s="6"/>
      <c r="H36" s="6"/>
      <c r="I36" s="6"/>
      <c r="J36" s="6"/>
      <c r="K36" s="6"/>
      <c r="L36" s="6"/>
      <c r="M36" s="6"/>
      <c r="N36" s="6"/>
      <c r="O36" s="6"/>
      <c r="P36" s="6"/>
      <c r="Q36" s="6"/>
      <c r="R36" s="6"/>
      <c r="S36" s="6"/>
      <c r="T36" s="6"/>
      <c r="U36" s="6"/>
      <c r="V36" s="6"/>
      <c r="X36" s="6"/>
      <c r="Y36" s="214" t="s">
        <v>250</v>
      </c>
      <c r="Z36" s="215"/>
      <c r="AA36" s="215"/>
      <c r="AB36" s="215"/>
      <c r="AC36" s="215"/>
      <c r="AD36" s="215"/>
      <c r="AE36" s="215"/>
      <c r="AF36" s="216"/>
      <c r="AG36" s="217"/>
      <c r="AH36" s="218"/>
      <c r="AI36" s="219"/>
      <c r="AJ36" s="223"/>
      <c r="AK36" s="224"/>
      <c r="AL36" s="152" t="s">
        <v>38</v>
      </c>
      <c r="AM36" s="225"/>
      <c r="AN36" s="225"/>
      <c r="AO36" s="225"/>
      <c r="AP36" s="225"/>
      <c r="AQ36" s="225"/>
      <c r="AR36" s="225"/>
    </row>
    <row r="37" spans="1:44" s="7" customFormat="1" ht="40.5" customHeight="1">
      <c r="A37" s="63"/>
      <c r="B37" s="6"/>
      <c r="C37" s="6"/>
      <c r="D37" s="6"/>
      <c r="E37" s="6"/>
      <c r="F37" s="6"/>
      <c r="G37" s="6"/>
      <c r="H37" s="6"/>
      <c r="I37" s="6"/>
      <c r="J37" s="6"/>
      <c r="K37" s="6"/>
      <c r="L37" s="6"/>
      <c r="M37" s="6"/>
      <c r="N37" s="6"/>
      <c r="O37" s="6"/>
      <c r="P37" s="6"/>
      <c r="Q37" s="6"/>
      <c r="R37" s="6"/>
      <c r="S37" s="6"/>
      <c r="T37" s="6"/>
      <c r="U37" s="6"/>
      <c r="V37" s="6"/>
      <c r="X37" s="6"/>
      <c r="Y37" s="229" t="s">
        <v>251</v>
      </c>
      <c r="Z37" s="230"/>
      <c r="AA37" s="230"/>
      <c r="AB37" s="230"/>
      <c r="AC37" s="230"/>
      <c r="AD37" s="230"/>
      <c r="AE37" s="230"/>
      <c r="AF37" s="231"/>
      <c r="AG37" s="220"/>
      <c r="AH37" s="221"/>
      <c r="AI37" s="222"/>
      <c r="AJ37" s="223"/>
      <c r="AK37" s="224"/>
      <c r="AL37" s="152"/>
      <c r="AM37" s="225"/>
      <c r="AN37" s="225"/>
      <c r="AO37" s="225"/>
      <c r="AP37" s="225"/>
      <c r="AQ37" s="225"/>
      <c r="AR37" s="225"/>
    </row>
    <row r="38" spans="1:44" s="7" customFormat="1" ht="18.75" customHeight="1">
      <c r="A38" s="63"/>
      <c r="B38" s="6"/>
      <c r="C38" s="6"/>
      <c r="D38" s="6"/>
      <c r="E38" s="6"/>
      <c r="F38" s="6"/>
      <c r="G38" s="6"/>
      <c r="H38" s="6"/>
      <c r="I38" s="6"/>
      <c r="J38" s="6"/>
      <c r="K38" s="6"/>
      <c r="L38" s="6"/>
      <c r="M38" s="6"/>
      <c r="N38" s="6"/>
      <c r="O38" s="6"/>
      <c r="P38" s="6"/>
      <c r="Q38" s="6"/>
      <c r="R38" s="6"/>
      <c r="S38" s="6"/>
      <c r="T38" s="6"/>
      <c r="U38" s="6"/>
      <c r="V38" s="6"/>
      <c r="X38" s="6"/>
      <c r="Y38" s="214" t="s">
        <v>252</v>
      </c>
      <c r="Z38" s="215"/>
      <c r="AA38" s="215"/>
      <c r="AB38" s="215"/>
      <c r="AC38" s="215"/>
      <c r="AD38" s="215"/>
      <c r="AE38" s="215"/>
      <c r="AF38" s="216"/>
      <c r="AG38" s="217"/>
      <c r="AH38" s="218"/>
      <c r="AI38" s="219"/>
      <c r="AJ38" s="223"/>
      <c r="AK38" s="224"/>
      <c r="AL38" s="152" t="s">
        <v>38</v>
      </c>
      <c r="AM38" s="225"/>
      <c r="AN38" s="225"/>
      <c r="AO38" s="225"/>
      <c r="AP38" s="225"/>
      <c r="AQ38" s="225"/>
      <c r="AR38" s="225"/>
    </row>
    <row r="39" spans="1:44" s="7" customFormat="1" ht="40.5" customHeight="1">
      <c r="A39" s="63"/>
      <c r="B39" s="6"/>
      <c r="C39" s="6"/>
      <c r="D39" s="6"/>
      <c r="E39" s="6"/>
      <c r="F39" s="6"/>
      <c r="G39" s="6"/>
      <c r="H39" s="6"/>
      <c r="I39" s="6"/>
      <c r="J39" s="6"/>
      <c r="K39" s="6"/>
      <c r="L39" s="6"/>
      <c r="M39" s="6"/>
      <c r="N39" s="6"/>
      <c r="O39" s="6"/>
      <c r="P39" s="6"/>
      <c r="Q39" s="6"/>
      <c r="R39" s="6"/>
      <c r="S39" s="6"/>
      <c r="T39" s="6"/>
      <c r="U39" s="6"/>
      <c r="V39" s="6"/>
      <c r="X39" s="6"/>
      <c r="Y39" s="229" t="s">
        <v>253</v>
      </c>
      <c r="Z39" s="230"/>
      <c r="AA39" s="230"/>
      <c r="AB39" s="230"/>
      <c r="AC39" s="230"/>
      <c r="AD39" s="230"/>
      <c r="AE39" s="230"/>
      <c r="AF39" s="231"/>
      <c r="AG39" s="220"/>
      <c r="AH39" s="221"/>
      <c r="AI39" s="222"/>
      <c r="AJ39" s="223"/>
      <c r="AK39" s="224"/>
      <c r="AL39" s="152"/>
      <c r="AM39" s="225"/>
      <c r="AN39" s="225"/>
      <c r="AO39" s="225"/>
      <c r="AP39" s="225"/>
      <c r="AQ39" s="225"/>
      <c r="AR39" s="225"/>
    </row>
    <row r="40" spans="1:44" s="7" customFormat="1" ht="18.75" customHeight="1">
      <c r="A40" s="63"/>
      <c r="B40" s="6"/>
      <c r="C40" s="6"/>
      <c r="D40" s="6"/>
      <c r="E40" s="6"/>
      <c r="F40" s="6"/>
      <c r="G40" s="6"/>
      <c r="H40" s="6"/>
      <c r="I40" s="6"/>
      <c r="J40" s="6"/>
      <c r="K40" s="6"/>
      <c r="L40" s="6"/>
      <c r="M40" s="6"/>
      <c r="N40" s="6"/>
      <c r="O40" s="6"/>
      <c r="P40" s="6"/>
      <c r="Q40" s="6"/>
      <c r="R40" s="6"/>
      <c r="S40" s="6"/>
      <c r="T40" s="6"/>
      <c r="U40" s="6"/>
      <c r="V40" s="6"/>
      <c r="X40" s="6"/>
      <c r="Y40" s="214" t="s">
        <v>254</v>
      </c>
      <c r="Z40" s="215"/>
      <c r="AA40" s="215"/>
      <c r="AB40" s="215"/>
      <c r="AC40" s="215"/>
      <c r="AD40" s="215"/>
      <c r="AE40" s="215"/>
      <c r="AF40" s="216"/>
      <c r="AG40" s="217"/>
      <c r="AH40" s="218"/>
      <c r="AI40" s="219"/>
      <c r="AJ40" s="223"/>
      <c r="AK40" s="224"/>
      <c r="AL40" s="152" t="s">
        <v>38</v>
      </c>
      <c r="AM40" s="225"/>
      <c r="AN40" s="225"/>
      <c r="AO40" s="225"/>
      <c r="AP40" s="225"/>
      <c r="AQ40" s="225"/>
      <c r="AR40" s="225"/>
    </row>
    <row r="41" spans="1:44" s="7" customFormat="1" ht="40.5" customHeight="1">
      <c r="A41" s="63"/>
      <c r="B41" s="6"/>
      <c r="C41" s="6"/>
      <c r="D41" s="6"/>
      <c r="E41" s="6"/>
      <c r="F41" s="6"/>
      <c r="G41" s="6"/>
      <c r="H41" s="6"/>
      <c r="I41" s="6"/>
      <c r="J41" s="6"/>
      <c r="K41" s="6"/>
      <c r="L41" s="6"/>
      <c r="M41" s="6"/>
      <c r="N41" s="6"/>
      <c r="O41" s="6"/>
      <c r="P41" s="6"/>
      <c r="Q41" s="6"/>
      <c r="R41" s="6"/>
      <c r="S41" s="6"/>
      <c r="T41" s="6"/>
      <c r="U41" s="6"/>
      <c r="V41" s="6"/>
      <c r="X41" s="6"/>
      <c r="Y41" s="229" t="s">
        <v>255</v>
      </c>
      <c r="Z41" s="230"/>
      <c r="AA41" s="230"/>
      <c r="AB41" s="230"/>
      <c r="AC41" s="230"/>
      <c r="AD41" s="230"/>
      <c r="AE41" s="230"/>
      <c r="AF41" s="231"/>
      <c r="AG41" s="220"/>
      <c r="AH41" s="221"/>
      <c r="AI41" s="222"/>
      <c r="AJ41" s="223"/>
      <c r="AK41" s="224"/>
      <c r="AL41" s="152"/>
      <c r="AM41" s="225"/>
      <c r="AN41" s="225"/>
      <c r="AO41" s="225"/>
      <c r="AP41" s="225"/>
      <c r="AQ41" s="225"/>
      <c r="AR41" s="225"/>
    </row>
    <row r="42" spans="1:44" s="7" customFormat="1" ht="18.75" customHeight="1">
      <c r="A42" s="63"/>
      <c r="B42" s="6"/>
      <c r="C42" s="6"/>
      <c r="D42" s="6"/>
      <c r="E42" s="6"/>
      <c r="F42" s="6"/>
      <c r="G42" s="6"/>
      <c r="H42" s="6"/>
      <c r="I42" s="6"/>
      <c r="J42" s="6"/>
      <c r="K42" s="6"/>
      <c r="L42" s="6"/>
      <c r="M42" s="6"/>
      <c r="N42" s="6"/>
      <c r="O42" s="6"/>
      <c r="P42" s="6"/>
      <c r="Q42" s="6"/>
      <c r="R42" s="6"/>
      <c r="S42" s="6"/>
      <c r="T42" s="6"/>
      <c r="U42" s="6"/>
      <c r="V42" s="6"/>
      <c r="X42" s="6"/>
      <c r="Y42" s="214" t="s">
        <v>256</v>
      </c>
      <c r="Z42" s="215"/>
      <c r="AA42" s="215"/>
      <c r="AB42" s="215"/>
      <c r="AC42" s="215"/>
      <c r="AD42" s="215"/>
      <c r="AE42" s="215"/>
      <c r="AF42" s="216"/>
      <c r="AG42" s="217"/>
      <c r="AH42" s="218"/>
      <c r="AI42" s="219"/>
      <c r="AJ42" s="223"/>
      <c r="AK42" s="224"/>
      <c r="AL42" s="152" t="s">
        <v>38</v>
      </c>
      <c r="AM42" s="225"/>
      <c r="AN42" s="225"/>
      <c r="AO42" s="225"/>
      <c r="AP42" s="225"/>
      <c r="AQ42" s="225"/>
      <c r="AR42" s="225"/>
    </row>
    <row r="43" spans="1:44" s="7" customFormat="1" ht="40.5" customHeight="1">
      <c r="A43" s="63"/>
      <c r="B43" s="6"/>
      <c r="C43" s="6"/>
      <c r="D43" s="6"/>
      <c r="E43" s="6"/>
      <c r="F43" s="6"/>
      <c r="G43" s="6"/>
      <c r="H43" s="6"/>
      <c r="I43" s="6"/>
      <c r="J43" s="6"/>
      <c r="K43" s="6"/>
      <c r="L43" s="6"/>
      <c r="M43" s="6"/>
      <c r="N43" s="6"/>
      <c r="O43" s="6"/>
      <c r="P43" s="6"/>
      <c r="Q43" s="6"/>
      <c r="R43" s="6"/>
      <c r="S43" s="6"/>
      <c r="T43" s="6"/>
      <c r="U43" s="6"/>
      <c r="V43" s="6"/>
      <c r="X43" s="6"/>
      <c r="Y43" s="229" t="s">
        <v>257</v>
      </c>
      <c r="Z43" s="230"/>
      <c r="AA43" s="230"/>
      <c r="AB43" s="230"/>
      <c r="AC43" s="230"/>
      <c r="AD43" s="230"/>
      <c r="AE43" s="230"/>
      <c r="AF43" s="231"/>
      <c r="AG43" s="220"/>
      <c r="AH43" s="221"/>
      <c r="AI43" s="222"/>
      <c r="AJ43" s="223"/>
      <c r="AK43" s="224"/>
      <c r="AL43" s="152"/>
      <c r="AM43" s="225"/>
      <c r="AN43" s="225"/>
      <c r="AO43" s="225"/>
      <c r="AP43" s="225"/>
      <c r="AQ43" s="225"/>
      <c r="AR43" s="225"/>
    </row>
    <row r="44" spans="1:44" s="7" customFormat="1" ht="18.75" customHeight="1">
      <c r="A44" s="63"/>
      <c r="B44" s="6"/>
      <c r="C44" s="6"/>
      <c r="D44" s="6"/>
      <c r="E44" s="6"/>
      <c r="F44" s="6"/>
      <c r="G44" s="6"/>
      <c r="H44" s="6"/>
      <c r="I44" s="6"/>
      <c r="J44" s="6"/>
      <c r="K44" s="6"/>
      <c r="L44" s="6"/>
      <c r="M44" s="6"/>
      <c r="N44" s="6"/>
      <c r="O44" s="6"/>
      <c r="P44" s="6"/>
      <c r="Q44" s="6"/>
      <c r="R44" s="6"/>
      <c r="S44" s="6"/>
      <c r="T44" s="6"/>
      <c r="U44" s="6"/>
      <c r="V44" s="6"/>
      <c r="X44" s="6"/>
      <c r="Y44" s="214" t="s">
        <v>258</v>
      </c>
      <c r="Z44" s="215"/>
      <c r="AA44" s="215"/>
      <c r="AB44" s="215"/>
      <c r="AC44" s="215"/>
      <c r="AD44" s="215"/>
      <c r="AE44" s="215"/>
      <c r="AF44" s="216"/>
      <c r="AG44" s="217"/>
      <c r="AH44" s="218"/>
      <c r="AI44" s="219"/>
      <c r="AJ44" s="223"/>
      <c r="AK44" s="224"/>
      <c r="AL44" s="152" t="s">
        <v>38</v>
      </c>
      <c r="AM44" s="225"/>
      <c r="AN44" s="225"/>
      <c r="AO44" s="225"/>
      <c r="AP44" s="225"/>
      <c r="AQ44" s="225"/>
      <c r="AR44" s="225"/>
    </row>
    <row r="45" spans="1:44" s="7" customFormat="1" ht="40.5" customHeight="1">
      <c r="A45" s="63"/>
      <c r="B45" s="6"/>
      <c r="C45" s="6"/>
      <c r="D45" s="6"/>
      <c r="E45" s="6"/>
      <c r="F45" s="6"/>
      <c r="G45" s="6"/>
      <c r="H45" s="6"/>
      <c r="I45" s="6"/>
      <c r="J45" s="6"/>
      <c r="K45" s="6"/>
      <c r="L45" s="6"/>
      <c r="M45" s="6"/>
      <c r="N45" s="6"/>
      <c r="O45" s="6"/>
      <c r="P45" s="6"/>
      <c r="Q45" s="6"/>
      <c r="R45" s="6"/>
      <c r="S45" s="6"/>
      <c r="T45" s="6"/>
      <c r="U45" s="6"/>
      <c r="V45" s="6"/>
      <c r="X45" s="6"/>
      <c r="Y45" s="229" t="s">
        <v>259</v>
      </c>
      <c r="Z45" s="230"/>
      <c r="AA45" s="230"/>
      <c r="AB45" s="230"/>
      <c r="AC45" s="230"/>
      <c r="AD45" s="230"/>
      <c r="AE45" s="230"/>
      <c r="AF45" s="231"/>
      <c r="AG45" s="220"/>
      <c r="AH45" s="221"/>
      <c r="AI45" s="222"/>
      <c r="AJ45" s="223"/>
      <c r="AK45" s="224"/>
      <c r="AL45" s="152"/>
      <c r="AM45" s="225"/>
      <c r="AN45" s="225"/>
      <c r="AO45" s="225"/>
      <c r="AP45" s="225"/>
      <c r="AQ45" s="225"/>
      <c r="AR45" s="225"/>
    </row>
    <row r="46" spans="1:44" s="7" customFormat="1" ht="18.75" customHeight="1">
      <c r="A46" s="63"/>
      <c r="B46" s="6"/>
      <c r="C46" s="6"/>
      <c r="D46" s="6"/>
      <c r="E46" s="6"/>
      <c r="F46" s="6"/>
      <c r="G46" s="6"/>
      <c r="H46" s="6"/>
      <c r="I46" s="6"/>
      <c r="J46" s="6"/>
      <c r="K46" s="6"/>
      <c r="L46" s="6"/>
      <c r="M46" s="6"/>
      <c r="N46" s="6"/>
      <c r="O46" s="6"/>
      <c r="P46" s="6"/>
      <c r="Q46" s="6"/>
      <c r="R46" s="6"/>
      <c r="S46" s="6"/>
      <c r="T46" s="6"/>
      <c r="U46" s="6"/>
      <c r="V46" s="6"/>
      <c r="X46" s="6"/>
      <c r="Y46" s="214" t="s">
        <v>260</v>
      </c>
      <c r="Z46" s="215"/>
      <c r="AA46" s="215"/>
      <c r="AB46" s="215"/>
      <c r="AC46" s="215"/>
      <c r="AD46" s="215"/>
      <c r="AE46" s="215"/>
      <c r="AF46" s="216"/>
      <c r="AG46" s="217"/>
      <c r="AH46" s="218"/>
      <c r="AI46" s="219"/>
      <c r="AJ46" s="223"/>
      <c r="AK46" s="224"/>
      <c r="AL46" s="152" t="s">
        <v>38</v>
      </c>
      <c r="AM46" s="225"/>
      <c r="AN46" s="225"/>
      <c r="AO46" s="225"/>
      <c r="AP46" s="225"/>
      <c r="AQ46" s="225"/>
      <c r="AR46" s="225"/>
    </row>
    <row r="47" spans="1:44" s="7" customFormat="1" ht="40.5" customHeight="1">
      <c r="A47" s="63"/>
      <c r="B47" s="6"/>
      <c r="C47" s="6"/>
      <c r="D47" s="6"/>
      <c r="E47" s="6"/>
      <c r="F47" s="6"/>
      <c r="G47" s="6"/>
      <c r="H47" s="6"/>
      <c r="I47" s="6"/>
      <c r="J47" s="6"/>
      <c r="K47" s="6"/>
      <c r="L47" s="6"/>
      <c r="M47" s="6"/>
      <c r="N47" s="6"/>
      <c r="O47" s="6"/>
      <c r="P47" s="6"/>
      <c r="Q47" s="6"/>
      <c r="R47" s="6"/>
      <c r="S47" s="6"/>
      <c r="T47" s="6"/>
      <c r="U47" s="6"/>
      <c r="V47" s="6"/>
      <c r="X47" s="6"/>
      <c r="Y47" s="229" t="s">
        <v>261</v>
      </c>
      <c r="Z47" s="230"/>
      <c r="AA47" s="230"/>
      <c r="AB47" s="230"/>
      <c r="AC47" s="230"/>
      <c r="AD47" s="230"/>
      <c r="AE47" s="230"/>
      <c r="AF47" s="231"/>
      <c r="AG47" s="220"/>
      <c r="AH47" s="221"/>
      <c r="AI47" s="222"/>
      <c r="AJ47" s="223"/>
      <c r="AK47" s="224"/>
      <c r="AL47" s="152"/>
      <c r="AM47" s="225"/>
      <c r="AN47" s="225"/>
      <c r="AO47" s="225"/>
      <c r="AP47" s="225"/>
      <c r="AQ47" s="225"/>
      <c r="AR47" s="225"/>
    </row>
    <row r="48" spans="1:44" s="7" customFormat="1" ht="18.75" customHeight="1">
      <c r="A48" s="63"/>
      <c r="B48" s="6"/>
      <c r="C48" s="6"/>
      <c r="D48" s="6"/>
      <c r="E48" s="6"/>
      <c r="F48" s="6"/>
      <c r="G48" s="6"/>
      <c r="H48" s="6"/>
      <c r="I48" s="6"/>
      <c r="J48" s="6"/>
      <c r="K48" s="6"/>
      <c r="L48" s="6"/>
      <c r="M48" s="6"/>
      <c r="N48" s="6"/>
      <c r="O48" s="6"/>
      <c r="P48" s="6"/>
      <c r="Q48" s="6"/>
      <c r="R48" s="6"/>
      <c r="S48" s="6"/>
      <c r="T48" s="6"/>
      <c r="U48" s="6"/>
      <c r="V48" s="6"/>
      <c r="X48" s="6"/>
      <c r="Y48" s="214" t="s">
        <v>262</v>
      </c>
      <c r="Z48" s="215"/>
      <c r="AA48" s="215"/>
      <c r="AB48" s="215"/>
      <c r="AC48" s="215"/>
      <c r="AD48" s="215"/>
      <c r="AE48" s="215"/>
      <c r="AF48" s="216"/>
      <c r="AG48" s="217"/>
      <c r="AH48" s="218"/>
      <c r="AI48" s="219"/>
      <c r="AJ48" s="223"/>
      <c r="AK48" s="224"/>
      <c r="AL48" s="152" t="s">
        <v>38</v>
      </c>
      <c r="AM48" s="225"/>
      <c r="AN48" s="225"/>
      <c r="AO48" s="225"/>
      <c r="AP48" s="225"/>
      <c r="AQ48" s="225"/>
      <c r="AR48" s="225"/>
    </row>
    <row r="49" spans="1:44" s="7" customFormat="1" ht="40.5" customHeight="1">
      <c r="A49" s="63"/>
      <c r="B49" s="6"/>
      <c r="C49" s="6"/>
      <c r="D49" s="6"/>
      <c r="E49" s="6"/>
      <c r="F49" s="6"/>
      <c r="G49" s="6"/>
      <c r="H49" s="6"/>
      <c r="I49" s="6"/>
      <c r="J49" s="6"/>
      <c r="K49" s="6"/>
      <c r="L49" s="6"/>
      <c r="M49" s="6"/>
      <c r="N49" s="6"/>
      <c r="O49" s="6"/>
      <c r="P49" s="6"/>
      <c r="Q49" s="6"/>
      <c r="R49" s="6"/>
      <c r="S49" s="6"/>
      <c r="T49" s="6"/>
      <c r="U49" s="6"/>
      <c r="V49" s="6"/>
      <c r="X49" s="6"/>
      <c r="Y49" s="229" t="s">
        <v>263</v>
      </c>
      <c r="Z49" s="230"/>
      <c r="AA49" s="230"/>
      <c r="AB49" s="230"/>
      <c r="AC49" s="230"/>
      <c r="AD49" s="230"/>
      <c r="AE49" s="230"/>
      <c r="AF49" s="231"/>
      <c r="AG49" s="220"/>
      <c r="AH49" s="221"/>
      <c r="AI49" s="222"/>
      <c r="AJ49" s="223"/>
      <c r="AK49" s="224"/>
      <c r="AL49" s="152"/>
      <c r="AM49" s="225"/>
      <c r="AN49" s="225"/>
      <c r="AO49" s="225"/>
      <c r="AP49" s="225"/>
      <c r="AQ49" s="225"/>
      <c r="AR49" s="225"/>
    </row>
    <row r="50" spans="1:44" s="7" customFormat="1" ht="18.75" customHeight="1">
      <c r="A50" s="63"/>
      <c r="B50" s="6"/>
      <c r="C50" s="6"/>
      <c r="D50" s="6"/>
      <c r="E50" s="6"/>
      <c r="F50" s="6"/>
      <c r="G50" s="6"/>
      <c r="H50" s="6"/>
      <c r="I50" s="6"/>
      <c r="J50" s="6"/>
      <c r="K50" s="6"/>
      <c r="L50" s="6"/>
      <c r="M50" s="6"/>
      <c r="N50" s="6"/>
      <c r="O50" s="6"/>
      <c r="P50" s="6"/>
      <c r="Q50" s="6"/>
      <c r="R50" s="6"/>
      <c r="S50" s="6"/>
      <c r="T50" s="6"/>
      <c r="U50" s="6"/>
      <c r="V50" s="6"/>
      <c r="X50" s="6"/>
      <c r="Y50" s="214" t="s">
        <v>264</v>
      </c>
      <c r="Z50" s="215"/>
      <c r="AA50" s="215"/>
      <c r="AB50" s="215"/>
      <c r="AC50" s="215"/>
      <c r="AD50" s="215"/>
      <c r="AE50" s="215"/>
      <c r="AF50" s="216"/>
      <c r="AG50" s="217"/>
      <c r="AH50" s="218"/>
      <c r="AI50" s="219"/>
      <c r="AJ50" s="223"/>
      <c r="AK50" s="224"/>
      <c r="AL50" s="152" t="s">
        <v>38</v>
      </c>
      <c r="AM50" s="225"/>
      <c r="AN50" s="225"/>
      <c r="AO50" s="225"/>
      <c r="AP50" s="225"/>
      <c r="AQ50" s="225"/>
      <c r="AR50" s="225"/>
    </row>
    <row r="51" spans="1:44" s="7" customFormat="1" ht="40.5" customHeight="1">
      <c r="A51" s="63"/>
      <c r="B51" s="6"/>
      <c r="C51" s="6"/>
      <c r="D51" s="6"/>
      <c r="E51" s="6"/>
      <c r="F51" s="6"/>
      <c r="G51" s="6"/>
      <c r="H51" s="6"/>
      <c r="I51" s="6"/>
      <c r="J51" s="6"/>
      <c r="K51" s="6"/>
      <c r="L51" s="6"/>
      <c r="M51" s="6"/>
      <c r="N51" s="6"/>
      <c r="O51" s="6"/>
      <c r="P51" s="6"/>
      <c r="Q51" s="6"/>
      <c r="R51" s="6"/>
      <c r="S51" s="6"/>
      <c r="T51" s="6"/>
      <c r="U51" s="6"/>
      <c r="V51" s="6"/>
      <c r="X51" s="6"/>
      <c r="Y51" s="226"/>
      <c r="Z51" s="227"/>
      <c r="AA51" s="227"/>
      <c r="AB51" s="227"/>
      <c r="AC51" s="227"/>
      <c r="AD51" s="227"/>
      <c r="AE51" s="227"/>
      <c r="AF51" s="228"/>
      <c r="AG51" s="220"/>
      <c r="AH51" s="221"/>
      <c r="AI51" s="222"/>
      <c r="AJ51" s="223"/>
      <c r="AK51" s="224"/>
      <c r="AL51" s="152"/>
      <c r="AM51" s="225"/>
      <c r="AN51" s="225"/>
      <c r="AO51" s="225"/>
      <c r="AP51" s="225"/>
      <c r="AQ51" s="225"/>
      <c r="AR51" s="225"/>
    </row>
    <row r="52" spans="1:44" s="7" customFormat="1" ht="18.75" customHeight="1">
      <c r="A52" s="63"/>
      <c r="B52" s="6"/>
      <c r="C52" s="6"/>
      <c r="D52" s="6"/>
      <c r="E52" s="6"/>
      <c r="F52" s="6"/>
      <c r="G52" s="6"/>
      <c r="H52" s="6"/>
      <c r="I52" s="6"/>
      <c r="J52" s="6"/>
      <c r="K52" s="6"/>
      <c r="L52" s="6"/>
      <c r="M52" s="6"/>
      <c r="N52" s="6"/>
      <c r="O52" s="6"/>
      <c r="P52" s="6"/>
      <c r="Q52" s="6"/>
      <c r="R52" s="6"/>
      <c r="S52" s="6"/>
      <c r="T52" s="6"/>
      <c r="U52" s="6"/>
      <c r="V52" s="6"/>
      <c r="X52" s="6"/>
      <c r="Y52" s="214" t="s">
        <v>265</v>
      </c>
      <c r="Z52" s="215"/>
      <c r="AA52" s="215"/>
      <c r="AB52" s="215"/>
      <c r="AC52" s="215"/>
      <c r="AD52" s="215"/>
      <c r="AE52" s="215"/>
      <c r="AF52" s="216"/>
      <c r="AG52" s="217"/>
      <c r="AH52" s="218"/>
      <c r="AI52" s="219"/>
      <c r="AJ52" s="223"/>
      <c r="AK52" s="224"/>
      <c r="AL52" s="152" t="s">
        <v>38</v>
      </c>
      <c r="AM52" s="225"/>
      <c r="AN52" s="225"/>
      <c r="AO52" s="225"/>
      <c r="AP52" s="225"/>
      <c r="AQ52" s="225"/>
      <c r="AR52" s="225"/>
    </row>
    <row r="53" spans="1:44" s="7" customFormat="1" ht="40.5" customHeight="1">
      <c r="A53" s="63"/>
      <c r="B53" s="6"/>
      <c r="C53" s="251" t="s">
        <v>343</v>
      </c>
      <c r="D53" s="252"/>
      <c r="E53" s="252"/>
      <c r="F53" s="252"/>
      <c r="G53" s="252"/>
      <c r="H53" s="252"/>
      <c r="I53" s="252"/>
      <c r="J53" s="252"/>
      <c r="K53" s="252"/>
      <c r="L53" s="252"/>
      <c r="M53" s="252"/>
      <c r="N53" s="252"/>
      <c r="O53" s="252"/>
      <c r="P53" s="252"/>
      <c r="Q53" s="252"/>
      <c r="R53" s="252"/>
      <c r="S53" s="252"/>
      <c r="T53" s="252"/>
      <c r="U53" s="252"/>
      <c r="V53" s="252"/>
      <c r="X53" s="6"/>
      <c r="Y53" s="226"/>
      <c r="Z53" s="227"/>
      <c r="AA53" s="227"/>
      <c r="AB53" s="227"/>
      <c r="AC53" s="227"/>
      <c r="AD53" s="227"/>
      <c r="AE53" s="227"/>
      <c r="AF53" s="228"/>
      <c r="AG53" s="220"/>
      <c r="AH53" s="221"/>
      <c r="AI53" s="222"/>
      <c r="AJ53" s="223"/>
      <c r="AK53" s="224"/>
      <c r="AL53" s="152"/>
      <c r="AM53" s="225"/>
      <c r="AN53" s="225"/>
      <c r="AO53" s="225"/>
      <c r="AP53" s="225"/>
      <c r="AQ53" s="225"/>
      <c r="AR53" s="225"/>
    </row>
    <row r="54" spans="1:44" s="7" customFormat="1" ht="18.75" customHeight="1">
      <c r="A54" s="63"/>
      <c r="B54" s="6"/>
      <c r="C54" s="252"/>
      <c r="D54" s="252"/>
      <c r="E54" s="252"/>
      <c r="F54" s="252"/>
      <c r="G54" s="252"/>
      <c r="H54" s="252"/>
      <c r="I54" s="252"/>
      <c r="J54" s="252"/>
      <c r="K54" s="252"/>
      <c r="L54" s="252"/>
      <c r="M54" s="252"/>
      <c r="N54" s="252"/>
      <c r="O54" s="252"/>
      <c r="P54" s="252"/>
      <c r="Q54" s="252"/>
      <c r="R54" s="252"/>
      <c r="S54" s="252"/>
      <c r="T54" s="252"/>
      <c r="U54" s="252"/>
      <c r="V54" s="252"/>
      <c r="X54" s="6"/>
      <c r="Y54" s="214" t="s">
        <v>266</v>
      </c>
      <c r="Z54" s="215"/>
      <c r="AA54" s="215"/>
      <c r="AB54" s="215"/>
      <c r="AC54" s="215"/>
      <c r="AD54" s="215"/>
      <c r="AE54" s="215"/>
      <c r="AF54" s="216"/>
      <c r="AG54" s="217"/>
      <c r="AH54" s="218"/>
      <c r="AI54" s="219"/>
      <c r="AJ54" s="223"/>
      <c r="AK54" s="224"/>
      <c r="AL54" s="174" t="s">
        <v>38</v>
      </c>
      <c r="AM54" s="225"/>
      <c r="AN54" s="225"/>
      <c r="AO54" s="225"/>
      <c r="AP54" s="225"/>
      <c r="AQ54" s="225"/>
      <c r="AR54" s="225"/>
    </row>
    <row r="55" spans="1:44" s="7" customFormat="1" ht="40.5" customHeight="1">
      <c r="A55" s="63"/>
      <c r="B55" s="6"/>
      <c r="C55" s="249"/>
      <c r="D55" s="250"/>
      <c r="E55" s="250"/>
      <c r="F55" s="250"/>
      <c r="G55" s="250"/>
      <c r="H55" s="250"/>
      <c r="I55" s="250"/>
      <c r="J55" s="250"/>
      <c r="K55" s="250"/>
      <c r="L55" s="250"/>
      <c r="M55" s="250"/>
      <c r="N55" s="250"/>
      <c r="O55" s="250"/>
      <c r="P55" s="250"/>
      <c r="Q55" s="250"/>
      <c r="R55" s="250"/>
      <c r="S55" s="250"/>
      <c r="T55" s="250"/>
      <c r="U55" s="250"/>
      <c r="V55" s="250"/>
      <c r="X55" s="6"/>
      <c r="Y55" s="226"/>
      <c r="Z55" s="227"/>
      <c r="AA55" s="227"/>
      <c r="AB55" s="227"/>
      <c r="AC55" s="227"/>
      <c r="AD55" s="227"/>
      <c r="AE55" s="227"/>
      <c r="AF55" s="228"/>
      <c r="AG55" s="220"/>
      <c r="AH55" s="221"/>
      <c r="AI55" s="222"/>
      <c r="AJ55" s="223"/>
      <c r="AK55" s="224"/>
      <c r="AL55" s="174"/>
      <c r="AM55" s="225"/>
      <c r="AN55" s="225"/>
      <c r="AO55" s="225"/>
      <c r="AP55" s="225"/>
      <c r="AQ55" s="225"/>
      <c r="AR55" s="225"/>
    </row>
    <row r="56" spans="1:44" s="7" customFormat="1">
      <c r="A56" s="63"/>
      <c r="B56" s="6"/>
      <c r="X56" s="6"/>
    </row>
    <row r="57" spans="1:44" s="7" customFormat="1">
      <c r="A57" s="63"/>
      <c r="B57" s="6"/>
      <c r="X57" s="6"/>
    </row>
  </sheetData>
  <sheetProtection sheet="1" selectLockedCells="1"/>
  <mergeCells count="88">
    <mergeCell ref="C55:V55"/>
    <mergeCell ref="C53:V53"/>
    <mergeCell ref="C28:V28"/>
    <mergeCell ref="C54:V54"/>
    <mergeCell ref="R2:V2"/>
    <mergeCell ref="C4:V4"/>
    <mergeCell ref="C13:D13"/>
    <mergeCell ref="C14:D14"/>
    <mergeCell ref="C16:Q16"/>
    <mergeCell ref="Y30:AF31"/>
    <mergeCell ref="AG30:AI30"/>
    <mergeCell ref="AJ30:AL30"/>
    <mergeCell ref="AM30:AR30"/>
    <mergeCell ref="AG31:AI31"/>
    <mergeCell ref="AJ31:AL31"/>
    <mergeCell ref="AM31:AR31"/>
    <mergeCell ref="Y32:AF32"/>
    <mergeCell ref="AG32:AI33"/>
    <mergeCell ref="AJ32:AK33"/>
    <mergeCell ref="AL32:AL33"/>
    <mergeCell ref="AM32:AR33"/>
    <mergeCell ref="Y33:AF33"/>
    <mergeCell ref="Y34:AF34"/>
    <mergeCell ref="AG34:AI35"/>
    <mergeCell ref="AJ34:AK35"/>
    <mergeCell ref="AL34:AL35"/>
    <mergeCell ref="AM34:AR35"/>
    <mergeCell ref="Y35:AF35"/>
    <mergeCell ref="Y36:AF36"/>
    <mergeCell ref="AG36:AI37"/>
    <mergeCell ref="AJ36:AK37"/>
    <mergeCell ref="AL36:AL37"/>
    <mergeCell ref="AM36:AR37"/>
    <mergeCell ref="Y37:AF37"/>
    <mergeCell ref="Y38:AF38"/>
    <mergeCell ref="AG38:AI39"/>
    <mergeCell ref="AJ38:AK39"/>
    <mergeCell ref="AL38:AL39"/>
    <mergeCell ref="AM38:AR39"/>
    <mergeCell ref="Y39:AF39"/>
    <mergeCell ref="Y40:AF40"/>
    <mergeCell ref="AG40:AI41"/>
    <mergeCell ref="AJ40:AK41"/>
    <mergeCell ref="AL40:AL41"/>
    <mergeCell ref="AM40:AR41"/>
    <mergeCell ref="Y41:AF41"/>
    <mergeCell ref="Y42:AF42"/>
    <mergeCell ref="AG42:AI43"/>
    <mergeCell ref="AJ42:AK43"/>
    <mergeCell ref="AL42:AL43"/>
    <mergeCell ref="AM42:AR43"/>
    <mergeCell ref="Y43:AF43"/>
    <mergeCell ref="Y44:AF44"/>
    <mergeCell ref="AG44:AI45"/>
    <mergeCell ref="AJ44:AK45"/>
    <mergeCell ref="AL44:AL45"/>
    <mergeCell ref="AM44:AR45"/>
    <mergeCell ref="Y45:AF45"/>
    <mergeCell ref="Y46:AF46"/>
    <mergeCell ref="AG46:AI47"/>
    <mergeCell ref="AJ46:AK47"/>
    <mergeCell ref="AL46:AL47"/>
    <mergeCell ref="AM46:AR47"/>
    <mergeCell ref="Y47:AF47"/>
    <mergeCell ref="Y48:AF48"/>
    <mergeCell ref="AG48:AI49"/>
    <mergeCell ref="AJ48:AK49"/>
    <mergeCell ref="AL48:AL49"/>
    <mergeCell ref="AM48:AR49"/>
    <mergeCell ref="Y49:AF49"/>
    <mergeCell ref="Y50:AF50"/>
    <mergeCell ref="AG50:AI51"/>
    <mergeCell ref="AJ50:AK51"/>
    <mergeCell ref="AL50:AL51"/>
    <mergeCell ref="AM50:AR51"/>
    <mergeCell ref="Y51:AF51"/>
    <mergeCell ref="Y52:AF52"/>
    <mergeCell ref="AG52:AI53"/>
    <mergeCell ref="AJ52:AK53"/>
    <mergeCell ref="AL52:AL53"/>
    <mergeCell ref="AM52:AR53"/>
    <mergeCell ref="Y53:AF53"/>
    <mergeCell ref="Y54:AF54"/>
    <mergeCell ref="AG54:AI55"/>
    <mergeCell ref="AJ54:AK55"/>
    <mergeCell ref="AL54:AL55"/>
    <mergeCell ref="AM54:AR55"/>
    <mergeCell ref="Y55:AF55"/>
  </mergeCells>
  <phoneticPr fontId="3"/>
  <conditionalFormatting sqref="AG32:AK55 AM32:AR55 C14:D14">
    <cfRule type="containsBlanks" dxfId="15" priority="15">
      <formula>LEN(TRIM(C14))=0</formula>
    </cfRule>
  </conditionalFormatting>
  <conditionalFormatting sqref="AG32:AK55 AM32:AR55">
    <cfRule type="expression" dxfId="14" priority="14">
      <formula>$C$14="②"</formula>
    </cfRule>
  </conditionalFormatting>
  <conditionalFormatting sqref="AJ32:AK33 AM32:AR33">
    <cfRule type="expression" dxfId="13" priority="13">
      <formula>$AG$32="⑧"</formula>
    </cfRule>
  </conditionalFormatting>
  <conditionalFormatting sqref="AM34:AR35 AJ34:AK35">
    <cfRule type="expression" dxfId="12" priority="12">
      <formula>$AG$34="⑧"</formula>
    </cfRule>
  </conditionalFormatting>
  <conditionalFormatting sqref="AM36:AR37 AJ36:AK37">
    <cfRule type="expression" dxfId="11" priority="11">
      <formula>$AG$36="⑧"</formula>
    </cfRule>
  </conditionalFormatting>
  <conditionalFormatting sqref="AM38:AR39 AJ38:AK39">
    <cfRule type="expression" dxfId="10" priority="10">
      <formula>$AG$38="⑧"</formula>
    </cfRule>
  </conditionalFormatting>
  <conditionalFormatting sqref="AM40:AR41 AJ40:AK41">
    <cfRule type="expression" dxfId="9" priority="9">
      <formula>$AG$40="⑧"</formula>
    </cfRule>
  </conditionalFormatting>
  <conditionalFormatting sqref="AM42:AR43 AJ42:AK43">
    <cfRule type="expression" dxfId="8" priority="8">
      <formula>$AG$42="⑧"</formula>
    </cfRule>
  </conditionalFormatting>
  <conditionalFormatting sqref="AM44:AR45 AJ44:AK45">
    <cfRule type="expression" dxfId="7" priority="7">
      <formula>$AG$44="⑧"</formula>
    </cfRule>
  </conditionalFormatting>
  <conditionalFormatting sqref="AM46:AR47 AJ46:AK47">
    <cfRule type="expression" dxfId="6" priority="6">
      <formula>$AG$46="⑧"</formula>
    </cfRule>
  </conditionalFormatting>
  <conditionalFormatting sqref="AM48:AR49 AJ48:AK49">
    <cfRule type="expression" dxfId="5" priority="5">
      <formula>$AG$48="⑧"</formula>
    </cfRule>
  </conditionalFormatting>
  <conditionalFormatting sqref="AM50:AR51 AJ50:AK51">
    <cfRule type="expression" dxfId="4" priority="4">
      <formula>$AG$50="⑧"</formula>
    </cfRule>
  </conditionalFormatting>
  <conditionalFormatting sqref="AM52:AR53 AJ52:AK53">
    <cfRule type="expression" dxfId="3" priority="3">
      <formula>$AG$52="⑧"</formula>
    </cfRule>
  </conditionalFormatting>
  <conditionalFormatting sqref="AJ54 AM54">
    <cfRule type="expression" dxfId="2" priority="2">
      <formula>$AG$54="⑧"</formula>
    </cfRule>
  </conditionalFormatting>
  <conditionalFormatting sqref="Y51:AF51 Y53:AF53 Y55:AF55">
    <cfRule type="containsBlanks" dxfId="1" priority="1">
      <formula>LEN(TRIM(Y51))=0</formula>
    </cfRule>
  </conditionalFormatting>
  <dataValidations xWindow="464" yWindow="595" count="1">
    <dataValidation type="decimal" operator="greaterThanOrEqual" allowBlank="1" showInputMessage="1" showErrorMessage="1" error="数字でご回答ください" prompt="数字でご回答ください" sqref="AJ32:AK55" xr:uid="{00000000-0002-0000-0400-000000000000}">
      <formula1>0</formula1>
    </dataValidation>
  </dataValidations>
  <printOptions horizontalCentered="1"/>
  <pageMargins left="0.70866141732283472" right="0.70866141732283472" top="0.74803149606299213" bottom="0.74803149606299213" header="0.31496062992125984" footer="0.31496062992125984"/>
  <pageSetup paperSize="9" scale="74" fitToWidth="2" fitToHeight="2" orientation="portrait" r:id="rId1"/>
  <rowBreaks count="1" manualBreakCount="1">
    <brk id="26" max="16383" man="1"/>
  </rowBreaks>
  <colBreaks count="1" manualBreakCount="1">
    <brk id="23" max="55" man="1"/>
  </colBreaks>
  <drawing r:id="rId2"/>
  <extLst>
    <ext xmlns:x14="http://schemas.microsoft.com/office/spreadsheetml/2009/9/main" uri="{CCE6A557-97BC-4b89-ADB6-D9C93CAAB3DF}">
      <x14:dataValidations xmlns:xm="http://schemas.microsoft.com/office/excel/2006/main" xWindow="464" yWindow="595" count="2">
        <x14:dataValidation type="list" allowBlank="1" showInputMessage="1" showErrorMessage="1" xr:uid="{00000000-0002-0000-0400-000001000000}">
          <x14:formula1>
            <xm:f>【配布時非表示】参照用!$AD$2:$AD$3</xm:f>
          </x14:formula1>
          <xm:sqref>C14:D14</xm:sqref>
        </x14:dataValidation>
        <x14:dataValidation type="list" allowBlank="1" showInputMessage="1" showErrorMessage="1" xr:uid="{00000000-0002-0000-0400-000002000000}">
          <x14:formula1>
            <xm:f>【配布時非表示】参照用!$AE$2:$AE$9</xm:f>
          </x14:formula1>
          <xm:sqref>AG32:AI55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40"/>
  <sheetViews>
    <sheetView showGridLines="0" zoomScaleNormal="100" workbookViewId="0">
      <selection activeCell="R2" sqref="R2:V2"/>
    </sheetView>
  </sheetViews>
  <sheetFormatPr defaultColWidth="9" defaultRowHeight="18.75"/>
  <cols>
    <col min="1" max="1" width="4.75" style="5" customWidth="1"/>
    <col min="2" max="2" width="2.25" style="6" customWidth="1"/>
    <col min="3" max="22" width="4.375" style="6" customWidth="1"/>
    <col min="23" max="23" width="2.25" style="6" customWidth="1"/>
    <col min="24" max="24" width="4.75" style="6" customWidth="1"/>
    <col min="25" max="16384" width="9" style="6"/>
  </cols>
  <sheetData>
    <row r="1" spans="1:22" s="7" customFormat="1">
      <c r="A1" s="5"/>
      <c r="B1" s="6"/>
    </row>
    <row r="2" spans="1:22" s="7" customFormat="1">
      <c r="A2" s="63"/>
      <c r="B2" s="6"/>
      <c r="R2" s="254" t="s">
        <v>319</v>
      </c>
      <c r="S2" s="141"/>
      <c r="T2" s="141"/>
      <c r="U2" s="141"/>
      <c r="V2" s="142"/>
    </row>
    <row r="3" spans="1:22" s="7" customFormat="1">
      <c r="A3" s="63"/>
      <c r="B3" s="6"/>
      <c r="R3" s="57"/>
      <c r="S3" s="57"/>
      <c r="T3" s="57"/>
      <c r="U3" s="57"/>
      <c r="V3" s="57"/>
    </row>
    <row r="4" spans="1:22" s="14" customFormat="1" ht="18">
      <c r="A4" s="63"/>
      <c r="B4" s="12"/>
      <c r="C4" s="14" t="s">
        <v>7</v>
      </c>
      <c r="D4" s="14" t="s">
        <v>126</v>
      </c>
    </row>
    <row r="5" spans="1:22" s="7" customFormat="1" ht="7.5" customHeight="1">
      <c r="A5" s="63"/>
      <c r="B5" s="6"/>
      <c r="C5" s="9"/>
    </row>
    <row r="6" spans="1:22" s="10" customFormat="1">
      <c r="A6" s="63"/>
      <c r="B6" s="64"/>
      <c r="C6" s="21" t="s">
        <v>127</v>
      </c>
    </row>
    <row r="7" spans="1:22" s="10" customFormat="1">
      <c r="A7" s="63"/>
      <c r="B7" s="64"/>
      <c r="C7" s="10" t="s">
        <v>233</v>
      </c>
      <c r="M7" s="10" t="s">
        <v>129</v>
      </c>
    </row>
    <row r="8" spans="1:22" s="10" customFormat="1">
      <c r="A8" s="63"/>
      <c r="B8" s="64"/>
      <c r="C8" s="10" t="s">
        <v>128</v>
      </c>
      <c r="M8" s="10" t="s">
        <v>130</v>
      </c>
    </row>
    <row r="9" spans="1:22" s="7" customFormat="1" ht="7.5" customHeight="1">
      <c r="A9" s="63"/>
      <c r="B9" s="6"/>
      <c r="C9" s="9"/>
    </row>
    <row r="10" spans="1:22" s="7" customFormat="1" ht="114" customHeight="1">
      <c r="A10" s="63"/>
      <c r="B10" s="6"/>
      <c r="C10" s="261"/>
      <c r="D10" s="262"/>
      <c r="E10" s="262"/>
      <c r="F10" s="262"/>
      <c r="G10" s="262"/>
      <c r="H10" s="262"/>
      <c r="I10" s="262"/>
      <c r="J10" s="262"/>
      <c r="K10" s="262"/>
      <c r="L10" s="262"/>
      <c r="M10" s="262"/>
      <c r="N10" s="262"/>
      <c r="O10" s="262"/>
      <c r="P10" s="262"/>
      <c r="Q10" s="262"/>
      <c r="R10" s="262"/>
      <c r="S10" s="262"/>
      <c r="T10" s="262"/>
      <c r="U10" s="263"/>
    </row>
    <row r="11" spans="1:22" s="7" customFormat="1">
      <c r="A11" s="63"/>
      <c r="B11" s="6"/>
    </row>
    <row r="12" spans="1:22" s="7" customFormat="1">
      <c r="A12" s="63"/>
      <c r="B12" s="6"/>
    </row>
    <row r="13" spans="1:22" s="7" customFormat="1">
      <c r="A13" s="63"/>
      <c r="B13" s="6"/>
      <c r="C13" s="195" t="s">
        <v>270</v>
      </c>
      <c r="D13" s="195"/>
      <c r="E13" s="195"/>
      <c r="F13" s="195"/>
      <c r="G13" s="195"/>
      <c r="H13" s="195"/>
      <c r="I13" s="195"/>
      <c r="J13" s="195"/>
      <c r="K13" s="195"/>
      <c r="L13" s="195"/>
      <c r="M13" s="195"/>
      <c r="N13" s="195"/>
      <c r="O13" s="195"/>
      <c r="P13" s="195"/>
      <c r="Q13" s="195"/>
      <c r="R13" s="195"/>
      <c r="S13" s="195"/>
      <c r="T13" s="195"/>
      <c r="U13" s="195"/>
      <c r="V13" s="195"/>
    </row>
    <row r="14" spans="1:22" s="7" customFormat="1" ht="7.5" customHeight="1">
      <c r="A14" s="63"/>
      <c r="B14" s="6"/>
      <c r="C14" s="9"/>
    </row>
    <row r="15" spans="1:22" s="7" customFormat="1">
      <c r="A15" s="63"/>
      <c r="B15" s="6"/>
      <c r="C15" s="195" t="s">
        <v>271</v>
      </c>
      <c r="D15" s="195"/>
      <c r="E15" s="195"/>
      <c r="F15" s="195"/>
      <c r="G15" s="195"/>
      <c r="H15" s="195"/>
      <c r="I15" s="195"/>
      <c r="J15" s="195"/>
      <c r="K15" s="195"/>
      <c r="L15" s="195"/>
      <c r="M15" s="195"/>
      <c r="N15" s="195"/>
      <c r="O15" s="195"/>
      <c r="P15" s="195"/>
      <c r="Q15" s="195"/>
      <c r="R15" s="195"/>
      <c r="S15" s="195"/>
      <c r="T15" s="195"/>
      <c r="U15" s="195"/>
      <c r="V15" s="195"/>
    </row>
    <row r="16" spans="1:22" s="7" customFormat="1">
      <c r="A16" s="63"/>
      <c r="B16" s="6"/>
      <c r="C16" s="195" t="s">
        <v>272</v>
      </c>
      <c r="D16" s="195"/>
      <c r="E16" s="195"/>
      <c r="F16" s="195"/>
      <c r="G16" s="195"/>
      <c r="H16" s="195"/>
      <c r="I16" s="195"/>
      <c r="J16" s="195"/>
      <c r="K16" s="195"/>
      <c r="L16" s="195"/>
      <c r="M16" s="195"/>
      <c r="N16" s="195"/>
      <c r="O16" s="195"/>
      <c r="P16" s="195"/>
      <c r="Q16" s="195"/>
      <c r="R16" s="195"/>
      <c r="S16" s="195"/>
      <c r="T16" s="195"/>
      <c r="U16" s="195"/>
      <c r="V16" s="195"/>
    </row>
    <row r="17" spans="1:22" s="7" customFormat="1">
      <c r="A17" s="63"/>
      <c r="B17" s="6"/>
      <c r="C17" s="65"/>
      <c r="D17" s="65"/>
      <c r="E17" s="65"/>
      <c r="F17" s="65"/>
      <c r="G17" s="65"/>
      <c r="H17" s="65"/>
      <c r="I17" s="65"/>
      <c r="J17" s="65"/>
      <c r="K17" s="65"/>
      <c r="L17" s="65"/>
      <c r="M17" s="65"/>
      <c r="N17" s="65"/>
      <c r="O17" s="65"/>
      <c r="P17" s="65"/>
      <c r="Q17" s="65"/>
      <c r="R17" s="65"/>
      <c r="S17" s="65"/>
      <c r="T17" s="65"/>
      <c r="U17" s="65"/>
      <c r="V17" s="65"/>
    </row>
    <row r="18" spans="1:22">
      <c r="A18" s="63"/>
      <c r="C18" s="260"/>
      <c r="D18" s="260"/>
      <c r="E18" s="260"/>
      <c r="F18" s="260"/>
      <c r="G18" s="260"/>
      <c r="H18" s="260"/>
      <c r="I18" s="260"/>
      <c r="J18" s="260"/>
      <c r="K18" s="260"/>
      <c r="L18" s="260"/>
      <c r="M18" s="260"/>
      <c r="N18" s="260"/>
      <c r="O18" s="260"/>
      <c r="P18" s="260"/>
      <c r="Q18" s="260"/>
      <c r="R18" s="260"/>
      <c r="S18" s="260"/>
      <c r="T18" s="260"/>
      <c r="U18" s="260"/>
      <c r="V18" s="260"/>
    </row>
    <row r="19" spans="1:22" s="7" customFormat="1">
      <c r="A19" s="63"/>
      <c r="B19" s="6"/>
      <c r="D19" s="14" t="s">
        <v>320</v>
      </c>
      <c r="Q19" s="14"/>
    </row>
    <row r="20" spans="1:22" s="7" customFormat="1" ht="7.5" customHeight="1">
      <c r="A20" s="63"/>
      <c r="B20" s="6"/>
      <c r="C20" s="9"/>
    </row>
    <row r="21" spans="1:22" s="7" customFormat="1">
      <c r="A21" s="63"/>
      <c r="B21" s="6"/>
      <c r="D21" s="57" t="s">
        <v>11</v>
      </c>
      <c r="E21" s="7" t="s">
        <v>115</v>
      </c>
    </row>
    <row r="22" spans="1:22" s="7" customFormat="1">
      <c r="A22" s="63"/>
      <c r="B22" s="6"/>
      <c r="D22" s="57" t="s">
        <v>12</v>
      </c>
      <c r="E22" s="7" t="s">
        <v>321</v>
      </c>
    </row>
    <row r="23" spans="1:22" s="7" customFormat="1">
      <c r="A23" s="63"/>
      <c r="B23" s="6"/>
      <c r="E23" s="259" t="s">
        <v>310</v>
      </c>
      <c r="F23" s="259"/>
      <c r="G23" s="259"/>
      <c r="H23" s="259"/>
      <c r="I23" s="259"/>
      <c r="J23" s="259"/>
      <c r="K23" s="259"/>
      <c r="L23" s="259"/>
      <c r="M23" s="259"/>
      <c r="N23" s="259"/>
      <c r="O23" s="259"/>
      <c r="P23" s="259"/>
      <c r="Q23" s="259"/>
      <c r="R23" s="259"/>
      <c r="S23" s="259"/>
      <c r="T23" s="259"/>
      <c r="U23" s="259"/>
    </row>
    <row r="24" spans="1:22" s="7" customFormat="1">
      <c r="A24" s="63"/>
      <c r="B24" s="6"/>
    </row>
    <row r="25" spans="1:22">
      <c r="A25" s="63"/>
      <c r="C25" s="260"/>
      <c r="D25" s="260"/>
      <c r="E25" s="260"/>
      <c r="F25" s="260"/>
      <c r="G25" s="260"/>
      <c r="H25" s="260"/>
      <c r="I25" s="260"/>
      <c r="J25" s="260"/>
      <c r="K25" s="260"/>
      <c r="L25" s="260"/>
      <c r="M25" s="260"/>
      <c r="N25" s="260"/>
      <c r="O25" s="260"/>
      <c r="P25" s="260"/>
      <c r="Q25" s="260"/>
      <c r="R25" s="260"/>
      <c r="S25" s="260"/>
      <c r="T25" s="260"/>
      <c r="U25" s="260"/>
      <c r="V25" s="260"/>
    </row>
    <row r="26" spans="1:22" s="14" customFormat="1" ht="18">
      <c r="A26" s="63"/>
      <c r="B26" s="12"/>
      <c r="D26" s="14" t="s">
        <v>313</v>
      </c>
    </row>
    <row r="27" spans="1:22" s="7" customFormat="1" ht="7.5" customHeight="1">
      <c r="A27" s="63"/>
      <c r="B27" s="6"/>
      <c r="C27" s="9"/>
    </row>
    <row r="28" spans="1:22" s="14" customFormat="1" ht="18">
      <c r="A28" s="63"/>
      <c r="B28" s="12"/>
      <c r="D28" s="66" t="s">
        <v>314</v>
      </c>
    </row>
    <row r="29" spans="1:22" s="7" customFormat="1">
      <c r="A29" s="63"/>
      <c r="B29" s="6"/>
      <c r="D29" s="259" t="s">
        <v>308</v>
      </c>
      <c r="E29" s="259"/>
      <c r="F29" s="259"/>
      <c r="G29" s="259"/>
      <c r="H29" s="259"/>
      <c r="I29" s="259"/>
      <c r="J29" s="259"/>
      <c r="K29" s="259"/>
      <c r="L29" s="259"/>
      <c r="M29" s="259"/>
      <c r="N29" s="259"/>
      <c r="O29" s="259"/>
      <c r="P29" s="259"/>
      <c r="Q29" s="259"/>
      <c r="R29" s="259"/>
      <c r="S29" s="259"/>
      <c r="T29" s="259"/>
      <c r="U29" s="259"/>
    </row>
    <row r="30" spans="1:22" s="7" customFormat="1">
      <c r="A30" s="63"/>
      <c r="B30" s="6"/>
      <c r="D30" s="259" t="s">
        <v>309</v>
      </c>
      <c r="E30" s="259"/>
      <c r="F30" s="259"/>
      <c r="G30" s="259"/>
      <c r="H30" s="259"/>
      <c r="I30" s="259"/>
      <c r="J30" s="259"/>
      <c r="K30" s="259"/>
      <c r="L30" s="259"/>
      <c r="M30" s="259"/>
      <c r="N30" s="259"/>
      <c r="O30" s="259"/>
      <c r="P30" s="259"/>
      <c r="Q30" s="259"/>
      <c r="R30" s="259"/>
      <c r="S30" s="259"/>
      <c r="T30" s="259"/>
      <c r="U30" s="259"/>
    </row>
    <row r="31" spans="1:22" s="7" customFormat="1">
      <c r="A31" s="63"/>
      <c r="B31" s="6"/>
      <c r="D31" s="259" t="s">
        <v>310</v>
      </c>
      <c r="E31" s="259"/>
      <c r="F31" s="259"/>
      <c r="G31" s="259"/>
      <c r="H31" s="259"/>
      <c r="I31" s="259"/>
      <c r="J31" s="259"/>
      <c r="K31" s="259"/>
      <c r="L31" s="259"/>
      <c r="M31" s="259"/>
      <c r="N31" s="259"/>
      <c r="O31" s="259"/>
      <c r="P31" s="259"/>
      <c r="Q31" s="259"/>
      <c r="R31" s="259"/>
      <c r="S31" s="259"/>
      <c r="T31" s="259"/>
      <c r="U31" s="259"/>
    </row>
    <row r="32" spans="1:22" s="7" customFormat="1">
      <c r="A32" s="63"/>
      <c r="B32" s="6"/>
      <c r="D32" s="259" t="s">
        <v>311</v>
      </c>
      <c r="E32" s="259"/>
      <c r="F32" s="259"/>
      <c r="G32" s="259"/>
      <c r="H32" s="259"/>
      <c r="I32" s="259"/>
      <c r="J32" s="259"/>
      <c r="K32" s="259"/>
      <c r="L32" s="259"/>
      <c r="M32" s="259"/>
      <c r="N32" s="259"/>
      <c r="O32" s="259"/>
      <c r="P32" s="259"/>
      <c r="Q32" s="259"/>
      <c r="R32" s="259"/>
      <c r="S32" s="259"/>
      <c r="T32" s="259"/>
      <c r="U32" s="259"/>
    </row>
    <row r="33" spans="1:22" s="7" customFormat="1">
      <c r="A33" s="63"/>
      <c r="B33" s="6"/>
      <c r="D33" s="259" t="s">
        <v>312</v>
      </c>
      <c r="E33" s="259"/>
      <c r="F33" s="259"/>
      <c r="G33" s="259"/>
      <c r="H33" s="259"/>
      <c r="I33" s="259"/>
      <c r="J33" s="259"/>
      <c r="K33" s="259"/>
      <c r="L33" s="259"/>
      <c r="M33" s="259"/>
      <c r="N33" s="259"/>
      <c r="O33" s="259"/>
      <c r="P33" s="259"/>
      <c r="Q33" s="259"/>
      <c r="R33" s="259"/>
      <c r="S33" s="259"/>
      <c r="T33" s="259"/>
      <c r="U33" s="259"/>
    </row>
    <row r="34" spans="1:22" s="7" customFormat="1">
      <c r="A34" s="63"/>
      <c r="B34" s="6"/>
      <c r="D34" s="22"/>
    </row>
    <row r="35" spans="1:22" s="14" customFormat="1" ht="18">
      <c r="A35" s="63"/>
      <c r="B35" s="12"/>
      <c r="D35" s="66" t="s">
        <v>315</v>
      </c>
    </row>
    <row r="36" spans="1:22" s="7" customFormat="1">
      <c r="A36" s="63"/>
      <c r="B36" s="6"/>
      <c r="D36" s="259" t="s">
        <v>316</v>
      </c>
      <c r="E36" s="259"/>
      <c r="F36" s="259"/>
      <c r="G36" s="259"/>
      <c r="H36" s="259"/>
      <c r="I36" s="259"/>
      <c r="J36" s="259"/>
      <c r="K36" s="259"/>
      <c r="L36" s="259"/>
      <c r="M36" s="259"/>
      <c r="N36" s="259"/>
      <c r="O36" s="259"/>
      <c r="P36" s="259"/>
      <c r="Q36" s="259"/>
      <c r="R36" s="259"/>
      <c r="S36" s="259"/>
      <c r="T36" s="259"/>
      <c r="U36" s="259"/>
    </row>
    <row r="37" spans="1:22" s="7" customFormat="1">
      <c r="A37" s="63"/>
      <c r="B37" s="6"/>
      <c r="D37" s="259" t="s">
        <v>317</v>
      </c>
      <c r="E37" s="259"/>
      <c r="F37" s="259"/>
      <c r="G37" s="259"/>
      <c r="H37" s="259"/>
      <c r="I37" s="259"/>
      <c r="J37" s="259"/>
      <c r="K37" s="259"/>
      <c r="L37" s="259"/>
      <c r="M37" s="259"/>
      <c r="N37" s="259"/>
      <c r="O37" s="259"/>
      <c r="P37" s="259"/>
      <c r="Q37" s="259"/>
      <c r="R37" s="259"/>
      <c r="S37" s="259"/>
      <c r="T37" s="259"/>
      <c r="U37" s="259"/>
    </row>
    <row r="38" spans="1:22" s="7" customFormat="1">
      <c r="A38" s="63"/>
      <c r="B38" s="6"/>
      <c r="D38" s="259" t="s">
        <v>383</v>
      </c>
      <c r="E38" s="259"/>
      <c r="F38" s="259"/>
      <c r="G38" s="259"/>
      <c r="H38" s="259"/>
      <c r="I38" s="259"/>
      <c r="J38" s="259"/>
      <c r="K38" s="259"/>
      <c r="L38" s="259"/>
      <c r="M38" s="259"/>
      <c r="N38" s="259"/>
      <c r="O38" s="259"/>
      <c r="P38" s="259"/>
      <c r="Q38" s="259"/>
      <c r="R38" s="259"/>
      <c r="S38" s="259"/>
      <c r="T38" s="259"/>
      <c r="U38" s="259"/>
    </row>
    <row r="39" spans="1:22">
      <c r="A39" s="63"/>
      <c r="C39" s="258"/>
      <c r="D39" s="258"/>
      <c r="E39" s="258"/>
      <c r="F39" s="258"/>
      <c r="G39" s="258"/>
      <c r="H39" s="258"/>
      <c r="I39" s="258"/>
      <c r="J39" s="258"/>
      <c r="K39" s="258"/>
      <c r="L39" s="258"/>
      <c r="M39" s="258"/>
      <c r="N39" s="258"/>
      <c r="O39" s="258"/>
      <c r="P39" s="258"/>
      <c r="Q39" s="258"/>
      <c r="R39" s="258"/>
      <c r="S39" s="258"/>
      <c r="T39" s="258"/>
      <c r="U39" s="258"/>
      <c r="V39" s="258"/>
    </row>
    <row r="40" spans="1:22" s="7" customFormat="1">
      <c r="A40" s="63"/>
      <c r="B40" s="6"/>
    </row>
  </sheetData>
  <sheetProtection sheet="1" objects="1" scenarios="1" selectLockedCells="1"/>
  <mergeCells count="17">
    <mergeCell ref="C25:V25"/>
    <mergeCell ref="C16:V16"/>
    <mergeCell ref="R2:V2"/>
    <mergeCell ref="C10:U10"/>
    <mergeCell ref="C13:V13"/>
    <mergeCell ref="E23:U23"/>
    <mergeCell ref="C15:V15"/>
    <mergeCell ref="C18:V18"/>
    <mergeCell ref="C39:V39"/>
    <mergeCell ref="D29:U29"/>
    <mergeCell ref="D30:U30"/>
    <mergeCell ref="D31:U31"/>
    <mergeCell ref="D32:U32"/>
    <mergeCell ref="D33:U33"/>
    <mergeCell ref="D36:U36"/>
    <mergeCell ref="D37:U37"/>
    <mergeCell ref="D38:U38"/>
  </mergeCells>
  <phoneticPr fontId="3"/>
  <conditionalFormatting sqref="C10:U10">
    <cfRule type="containsBlanks" dxfId="0" priority="1">
      <formula>LEN(TRIM(C10))=0</formula>
    </cfRule>
  </conditionalFormatting>
  <printOptions horizontalCentered="1"/>
  <pageMargins left="0.70866141732283472" right="0.70866141732283472" top="0.74803149606299213" bottom="0.74803149606299213" header="0.31496062992125984" footer="0.31496062992125984"/>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2:B12"/>
  <sheetViews>
    <sheetView showGridLines="0" workbookViewId="0"/>
  </sheetViews>
  <sheetFormatPr defaultRowHeight="18.75"/>
  <cols>
    <col min="1" max="1" width="4.25" customWidth="1"/>
  </cols>
  <sheetData>
    <row r="2" spans="2:2">
      <c r="B2" s="61" t="s">
        <v>345</v>
      </c>
    </row>
    <row r="3" spans="2:2">
      <c r="B3" s="61" t="s">
        <v>347</v>
      </c>
    </row>
    <row r="12" spans="2:2">
      <c r="B12" s="89" t="s">
        <v>348</v>
      </c>
    </row>
  </sheetData>
  <phoneticPr fontId="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16"/>
  <sheetViews>
    <sheetView showGridLines="0" zoomScaleNormal="100" workbookViewId="0">
      <pane ySplit="3" topLeftCell="A4" activePane="bottomLeft" state="frozen"/>
      <selection activeCell="E23" sqref="E23"/>
      <selection pane="bottomLeft" activeCell="C2" sqref="C2:V2"/>
    </sheetView>
  </sheetViews>
  <sheetFormatPr defaultRowHeight="18.75"/>
  <cols>
    <col min="1" max="1" width="4.75" style="3" customWidth="1"/>
    <col min="2" max="2" width="2.25" customWidth="1"/>
    <col min="3" max="3" width="4.375" style="1" customWidth="1"/>
    <col min="4" max="4" width="4.5" style="1" customWidth="1"/>
    <col min="5" max="21" width="4.375" style="1" customWidth="1"/>
    <col min="22" max="22" width="8.75" style="1" customWidth="1"/>
    <col min="23" max="23" width="2.25" style="1" customWidth="1"/>
    <col min="24" max="24" width="4.75" style="4"/>
  </cols>
  <sheetData>
    <row r="1" spans="3:22" ht="6" customHeight="1"/>
    <row r="2" spans="3:22" ht="20.25" customHeight="1">
      <c r="C2" s="266" t="s">
        <v>200</v>
      </c>
      <c r="D2" s="266"/>
      <c r="E2" s="266"/>
      <c r="F2" s="266"/>
      <c r="G2" s="266"/>
      <c r="H2" s="266"/>
      <c r="I2" s="266"/>
      <c r="J2" s="266"/>
      <c r="K2" s="266"/>
      <c r="L2" s="266"/>
      <c r="M2" s="266"/>
      <c r="N2" s="266"/>
      <c r="O2" s="266"/>
      <c r="P2" s="266"/>
      <c r="Q2" s="266"/>
      <c r="R2" s="266"/>
      <c r="S2" s="266"/>
      <c r="T2" s="266"/>
      <c r="U2" s="266"/>
      <c r="V2" s="266"/>
    </row>
    <row r="3" spans="3:22">
      <c r="C3" s="267" t="s">
        <v>14</v>
      </c>
      <c r="D3" s="267"/>
      <c r="E3" s="267" t="s">
        <v>15</v>
      </c>
      <c r="F3" s="267"/>
      <c r="G3" s="267"/>
      <c r="H3" s="267"/>
      <c r="I3" s="267"/>
      <c r="J3" s="267"/>
      <c r="K3" s="267"/>
      <c r="L3" s="267"/>
      <c r="M3" s="267"/>
      <c r="N3" s="267"/>
      <c r="O3" s="267"/>
      <c r="P3" s="267"/>
      <c r="Q3" s="267"/>
      <c r="R3" s="267"/>
      <c r="S3" s="267"/>
      <c r="T3" s="267"/>
      <c r="U3" s="267"/>
      <c r="V3" s="267"/>
    </row>
    <row r="4" spans="3:22" ht="37.5" customHeight="1">
      <c r="C4" s="264" t="s">
        <v>278</v>
      </c>
      <c r="D4" s="264"/>
      <c r="E4" s="264" t="s">
        <v>279</v>
      </c>
      <c r="F4" s="264"/>
      <c r="G4" s="264"/>
      <c r="H4" s="264"/>
      <c r="I4" s="264"/>
      <c r="J4" s="264"/>
      <c r="K4" s="264"/>
      <c r="L4" s="264"/>
      <c r="M4" s="264"/>
      <c r="N4" s="264"/>
      <c r="O4" s="264"/>
      <c r="P4" s="264"/>
      <c r="Q4" s="264"/>
      <c r="R4" s="264"/>
      <c r="S4" s="264"/>
      <c r="T4" s="264"/>
      <c r="U4" s="264"/>
      <c r="V4" s="264"/>
    </row>
    <row r="5" spans="3:22" ht="173.25" customHeight="1">
      <c r="C5" s="264" t="s">
        <v>280</v>
      </c>
      <c r="D5" s="264"/>
      <c r="E5" s="264" t="s">
        <v>281</v>
      </c>
      <c r="F5" s="264"/>
      <c r="G5" s="264"/>
      <c r="H5" s="264"/>
      <c r="I5" s="264"/>
      <c r="J5" s="264"/>
      <c r="K5" s="264"/>
      <c r="L5" s="264"/>
      <c r="M5" s="264"/>
      <c r="N5" s="264"/>
      <c r="O5" s="264"/>
      <c r="P5" s="264"/>
      <c r="Q5" s="264"/>
      <c r="R5" s="264"/>
      <c r="S5" s="264"/>
      <c r="T5" s="264"/>
      <c r="U5" s="264"/>
      <c r="V5" s="264"/>
    </row>
    <row r="6" spans="3:22" ht="18.75" customHeight="1">
      <c r="C6" s="264" t="s">
        <v>282</v>
      </c>
      <c r="D6" s="264"/>
      <c r="E6" s="264" t="s">
        <v>283</v>
      </c>
      <c r="F6" s="264"/>
      <c r="G6" s="264"/>
      <c r="H6" s="264"/>
      <c r="I6" s="264"/>
      <c r="J6" s="264"/>
      <c r="K6" s="264"/>
      <c r="L6" s="264"/>
      <c r="M6" s="264"/>
      <c r="N6" s="264"/>
      <c r="O6" s="264"/>
      <c r="P6" s="264"/>
      <c r="Q6" s="264"/>
      <c r="R6" s="264"/>
      <c r="S6" s="264"/>
      <c r="T6" s="264"/>
      <c r="U6" s="264"/>
      <c r="V6" s="264"/>
    </row>
    <row r="7" spans="3:22" ht="75" customHeight="1">
      <c r="C7" s="264" t="s">
        <v>284</v>
      </c>
      <c r="D7" s="264"/>
      <c r="E7" s="264" t="s">
        <v>285</v>
      </c>
      <c r="F7" s="264"/>
      <c r="G7" s="264"/>
      <c r="H7" s="264"/>
      <c r="I7" s="264"/>
      <c r="J7" s="264"/>
      <c r="K7" s="264"/>
      <c r="L7" s="264"/>
      <c r="M7" s="264"/>
      <c r="N7" s="264"/>
      <c r="O7" s="264"/>
      <c r="P7" s="264"/>
      <c r="Q7" s="264"/>
      <c r="R7" s="264"/>
      <c r="S7" s="264"/>
      <c r="T7" s="264"/>
      <c r="U7" s="264"/>
      <c r="V7" s="264"/>
    </row>
    <row r="8" spans="3:22" ht="111" customHeight="1">
      <c r="C8" s="264" t="s">
        <v>286</v>
      </c>
      <c r="D8" s="264"/>
      <c r="E8" s="264" t="s">
        <v>287</v>
      </c>
      <c r="F8" s="264"/>
      <c r="G8" s="264"/>
      <c r="H8" s="264"/>
      <c r="I8" s="264"/>
      <c r="J8" s="264"/>
      <c r="K8" s="264"/>
      <c r="L8" s="264"/>
      <c r="M8" s="264"/>
      <c r="N8" s="264"/>
      <c r="O8" s="264"/>
      <c r="P8" s="264"/>
      <c r="Q8" s="264"/>
      <c r="R8" s="264"/>
      <c r="S8" s="264"/>
      <c r="T8" s="264"/>
      <c r="U8" s="264"/>
      <c r="V8" s="264"/>
    </row>
    <row r="9" spans="3:22" ht="105" customHeight="1">
      <c r="C9" s="264" t="s">
        <v>288</v>
      </c>
      <c r="D9" s="264"/>
      <c r="E9" s="264" t="s">
        <v>289</v>
      </c>
      <c r="F9" s="264"/>
      <c r="G9" s="264"/>
      <c r="H9" s="264"/>
      <c r="I9" s="264"/>
      <c r="J9" s="264"/>
      <c r="K9" s="264"/>
      <c r="L9" s="264"/>
      <c r="M9" s="264"/>
      <c r="N9" s="264"/>
      <c r="O9" s="264"/>
      <c r="P9" s="264"/>
      <c r="Q9" s="264"/>
      <c r="R9" s="264"/>
      <c r="S9" s="264"/>
      <c r="T9" s="264"/>
      <c r="U9" s="264"/>
      <c r="V9" s="264"/>
    </row>
    <row r="10" spans="3:22" ht="75" customHeight="1">
      <c r="C10" s="264" t="s">
        <v>290</v>
      </c>
      <c r="D10" s="264"/>
      <c r="E10" s="264" t="s">
        <v>291</v>
      </c>
      <c r="F10" s="264"/>
      <c r="G10" s="264"/>
      <c r="H10" s="264"/>
      <c r="I10" s="264"/>
      <c r="J10" s="264"/>
      <c r="K10" s="264"/>
      <c r="L10" s="264"/>
      <c r="M10" s="264"/>
      <c r="N10" s="264"/>
      <c r="O10" s="264"/>
      <c r="P10" s="264"/>
      <c r="Q10" s="264"/>
      <c r="R10" s="264"/>
      <c r="S10" s="264"/>
      <c r="T10" s="264"/>
      <c r="U10" s="264"/>
      <c r="V10" s="264"/>
    </row>
    <row r="11" spans="3:22" ht="75" customHeight="1">
      <c r="C11" s="264" t="s">
        <v>292</v>
      </c>
      <c r="D11" s="264"/>
      <c r="E11" s="264" t="s">
        <v>293</v>
      </c>
      <c r="F11" s="264"/>
      <c r="G11" s="264"/>
      <c r="H11" s="264"/>
      <c r="I11" s="264"/>
      <c r="J11" s="264"/>
      <c r="K11" s="264"/>
      <c r="L11" s="264"/>
      <c r="M11" s="264"/>
      <c r="N11" s="264"/>
      <c r="O11" s="264"/>
      <c r="P11" s="264"/>
      <c r="Q11" s="264"/>
      <c r="R11" s="264"/>
      <c r="S11" s="264"/>
      <c r="T11" s="264"/>
      <c r="U11" s="264"/>
      <c r="V11" s="264"/>
    </row>
    <row r="12" spans="3:22" ht="37.5" customHeight="1">
      <c r="C12" s="264" t="s">
        <v>294</v>
      </c>
      <c r="D12" s="264"/>
      <c r="E12" s="264" t="s">
        <v>295</v>
      </c>
      <c r="F12" s="264"/>
      <c r="G12" s="264"/>
      <c r="H12" s="264"/>
      <c r="I12" s="264"/>
      <c r="J12" s="264"/>
      <c r="K12" s="264"/>
      <c r="L12" s="264"/>
      <c r="M12" s="264"/>
      <c r="N12" s="264"/>
      <c r="O12" s="264"/>
      <c r="P12" s="264"/>
      <c r="Q12" s="264"/>
      <c r="R12" s="264"/>
      <c r="S12" s="264"/>
      <c r="T12" s="264"/>
      <c r="U12" s="264"/>
      <c r="V12" s="264"/>
    </row>
    <row r="13" spans="3:22" ht="37.5" customHeight="1">
      <c r="C13" s="265" t="s">
        <v>296</v>
      </c>
      <c r="D13" s="265"/>
      <c r="E13" s="264" t="s">
        <v>297</v>
      </c>
      <c r="F13" s="264"/>
      <c r="G13" s="264"/>
      <c r="H13" s="264"/>
      <c r="I13" s="264"/>
      <c r="J13" s="264"/>
      <c r="K13" s="264"/>
      <c r="L13" s="264"/>
      <c r="M13" s="264"/>
      <c r="N13" s="264"/>
      <c r="O13" s="264"/>
      <c r="P13" s="264"/>
      <c r="Q13" s="264"/>
      <c r="R13" s="264"/>
      <c r="S13" s="264"/>
      <c r="T13" s="264"/>
      <c r="U13" s="264"/>
      <c r="V13" s="264"/>
    </row>
    <row r="14" spans="3:22" ht="56.25" customHeight="1">
      <c r="C14" s="264" t="s">
        <v>91</v>
      </c>
      <c r="D14" s="264"/>
      <c r="E14" s="264" t="s">
        <v>298</v>
      </c>
      <c r="F14" s="264"/>
      <c r="G14" s="264"/>
      <c r="H14" s="264"/>
      <c r="I14" s="264"/>
      <c r="J14" s="264"/>
      <c r="K14" s="264"/>
      <c r="L14" s="264"/>
      <c r="M14" s="264"/>
      <c r="N14" s="264"/>
      <c r="O14" s="264"/>
      <c r="P14" s="264"/>
      <c r="Q14" s="264"/>
      <c r="R14" s="264"/>
      <c r="S14" s="264"/>
      <c r="T14" s="264"/>
      <c r="U14" s="264"/>
      <c r="V14" s="264"/>
    </row>
    <row r="15" spans="3:22" ht="18.75" customHeight="1">
      <c r="C15" s="264" t="s">
        <v>299</v>
      </c>
      <c r="D15" s="264"/>
      <c r="E15" s="264" t="s">
        <v>300</v>
      </c>
      <c r="F15" s="264"/>
      <c r="G15" s="264"/>
      <c r="H15" s="264"/>
      <c r="I15" s="264"/>
      <c r="J15" s="264"/>
      <c r="K15" s="264"/>
      <c r="L15" s="264"/>
      <c r="M15" s="264"/>
      <c r="N15" s="264"/>
      <c r="O15" s="264"/>
      <c r="P15" s="264"/>
      <c r="Q15" s="264"/>
      <c r="R15" s="264"/>
      <c r="S15" s="264"/>
      <c r="T15" s="264"/>
      <c r="U15" s="264"/>
      <c r="V15" s="264"/>
    </row>
    <row r="16" spans="3:22" ht="6" customHeight="1"/>
  </sheetData>
  <sheetProtection sheet="1" objects="1" scenarios="1"/>
  <mergeCells count="27">
    <mergeCell ref="C5:D5"/>
    <mergeCell ref="E5:V5"/>
    <mergeCell ref="C2:V2"/>
    <mergeCell ref="C3:D3"/>
    <mergeCell ref="E3:V3"/>
    <mergeCell ref="C4:D4"/>
    <mergeCell ref="E4:V4"/>
    <mergeCell ref="C6:D6"/>
    <mergeCell ref="E6:V6"/>
    <mergeCell ref="C7:D7"/>
    <mergeCell ref="E7:V7"/>
    <mergeCell ref="C8:D8"/>
    <mergeCell ref="E8:V8"/>
    <mergeCell ref="C9:D9"/>
    <mergeCell ref="E9:V9"/>
    <mergeCell ref="C10:D10"/>
    <mergeCell ref="E10:V10"/>
    <mergeCell ref="C11:D11"/>
    <mergeCell ref="E11:V11"/>
    <mergeCell ref="C15:D15"/>
    <mergeCell ref="E15:V15"/>
    <mergeCell ref="C12:D12"/>
    <mergeCell ref="E12:V12"/>
    <mergeCell ref="C13:D13"/>
    <mergeCell ref="E13:V13"/>
    <mergeCell ref="C14:D14"/>
    <mergeCell ref="E14:V14"/>
  </mergeCells>
  <phoneticPr fontId="3"/>
  <pageMargins left="0.7" right="0.7" top="0.75" bottom="0.75" header="0.3" footer="0.3"/>
  <pageSetup paperSize="9" scale="8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8"/>
  <sheetViews>
    <sheetView showGridLines="0" zoomScaleNormal="100" workbookViewId="0">
      <pane ySplit="3" topLeftCell="A4" activePane="bottomLeft" state="frozen"/>
      <selection activeCell="E23" sqref="E23"/>
      <selection pane="bottomLeft" activeCell="C2" sqref="C2:V2"/>
    </sheetView>
  </sheetViews>
  <sheetFormatPr defaultRowHeight="18.75"/>
  <cols>
    <col min="1" max="1" width="4.75" style="3" customWidth="1"/>
    <col min="2" max="2" width="2.25" customWidth="1"/>
    <col min="3" max="3" width="4.375" style="1" customWidth="1"/>
    <col min="4" max="4" width="4.5" style="1" customWidth="1"/>
    <col min="5" max="21" width="4.375" style="1" customWidth="1"/>
    <col min="22" max="22" width="8.75" style="1" customWidth="1"/>
    <col min="23" max="23" width="2.25" style="1" customWidth="1"/>
    <col min="24" max="24" width="4.75" style="4" customWidth="1"/>
  </cols>
  <sheetData>
    <row r="1" spans="1:26" ht="6" customHeight="1"/>
    <row r="2" spans="1:26" ht="20.25" customHeight="1">
      <c r="C2" s="266" t="s">
        <v>201</v>
      </c>
      <c r="D2" s="266"/>
      <c r="E2" s="266"/>
      <c r="F2" s="266"/>
      <c r="G2" s="266"/>
      <c r="H2" s="266"/>
      <c r="I2" s="266"/>
      <c r="J2" s="266"/>
      <c r="K2" s="266"/>
      <c r="L2" s="266"/>
      <c r="M2" s="266"/>
      <c r="N2" s="266"/>
      <c r="O2" s="266"/>
      <c r="P2" s="266"/>
      <c r="Q2" s="266"/>
      <c r="R2" s="266"/>
      <c r="S2" s="266"/>
      <c r="T2" s="266"/>
      <c r="U2" s="266"/>
      <c r="V2" s="266"/>
    </row>
    <row r="3" spans="1:26" s="1" customFormat="1">
      <c r="A3" s="3"/>
      <c r="B3"/>
      <c r="C3" s="267" t="s">
        <v>14</v>
      </c>
      <c r="D3" s="267"/>
      <c r="E3" s="267" t="s">
        <v>15</v>
      </c>
      <c r="F3" s="267"/>
      <c r="G3" s="267"/>
      <c r="H3" s="267"/>
      <c r="I3" s="267"/>
      <c r="J3" s="267"/>
      <c r="K3" s="267"/>
      <c r="L3" s="267"/>
      <c r="M3" s="267"/>
      <c r="N3" s="267"/>
      <c r="O3" s="267"/>
      <c r="P3" s="267"/>
      <c r="Q3" s="267"/>
      <c r="R3" s="267"/>
      <c r="S3" s="267"/>
      <c r="T3" s="267"/>
      <c r="U3" s="267"/>
      <c r="V3" s="267"/>
      <c r="X3" s="4"/>
    </row>
    <row r="4" spans="1:26" s="1" customFormat="1" ht="18.75" customHeight="1">
      <c r="A4" s="3"/>
      <c r="B4"/>
      <c r="C4" s="264" t="s">
        <v>301</v>
      </c>
      <c r="D4" s="264"/>
      <c r="E4" s="264" t="s">
        <v>302</v>
      </c>
      <c r="F4" s="264"/>
      <c r="G4" s="264"/>
      <c r="H4" s="264"/>
      <c r="I4" s="264"/>
      <c r="J4" s="264"/>
      <c r="K4" s="264"/>
      <c r="L4" s="264"/>
      <c r="M4" s="264"/>
      <c r="N4" s="264"/>
      <c r="O4" s="264"/>
      <c r="P4" s="264"/>
      <c r="Q4" s="264"/>
      <c r="R4" s="264"/>
      <c r="S4" s="264"/>
      <c r="T4" s="264"/>
      <c r="U4" s="264"/>
      <c r="V4" s="264"/>
      <c r="X4" s="4"/>
    </row>
    <row r="5" spans="1:26" s="1" customFormat="1" ht="167.25" customHeight="1">
      <c r="A5" s="3"/>
      <c r="B5"/>
      <c r="C5" s="264" t="s">
        <v>303</v>
      </c>
      <c r="D5" s="264"/>
      <c r="E5" s="264" t="s">
        <v>304</v>
      </c>
      <c r="F5" s="264"/>
      <c r="G5" s="264"/>
      <c r="H5" s="264"/>
      <c r="I5" s="264"/>
      <c r="J5" s="264"/>
      <c r="K5" s="264"/>
      <c r="L5" s="264"/>
      <c r="M5" s="264"/>
      <c r="N5" s="264"/>
      <c r="O5" s="264"/>
      <c r="P5" s="264"/>
      <c r="Q5" s="264"/>
      <c r="R5" s="264"/>
      <c r="S5" s="264"/>
      <c r="T5" s="264"/>
      <c r="U5" s="264"/>
      <c r="V5" s="264"/>
      <c r="X5" s="4"/>
    </row>
    <row r="6" spans="1:26" s="1" customFormat="1" ht="204.75" customHeight="1">
      <c r="A6" s="3"/>
      <c r="B6"/>
      <c r="C6" s="268" t="s">
        <v>305</v>
      </c>
      <c r="D6" s="269"/>
      <c r="E6" s="268" t="s">
        <v>306</v>
      </c>
      <c r="F6" s="272"/>
      <c r="G6" s="272"/>
      <c r="H6" s="272"/>
      <c r="I6" s="272"/>
      <c r="J6" s="272"/>
      <c r="K6" s="272"/>
      <c r="L6" s="272"/>
      <c r="M6" s="272"/>
      <c r="N6" s="272"/>
      <c r="O6" s="272"/>
      <c r="P6" s="272"/>
      <c r="Q6" s="272"/>
      <c r="R6" s="272"/>
      <c r="S6" s="272"/>
      <c r="T6" s="272"/>
      <c r="U6" s="272"/>
      <c r="V6" s="269"/>
      <c r="X6" s="4"/>
      <c r="Z6" s="59"/>
    </row>
    <row r="7" spans="1:26" s="1" customFormat="1" ht="372" customHeight="1">
      <c r="A7" s="3"/>
      <c r="B7"/>
      <c r="C7" s="270"/>
      <c r="D7" s="271"/>
      <c r="E7" s="270"/>
      <c r="F7" s="273"/>
      <c r="G7" s="273"/>
      <c r="H7" s="273"/>
      <c r="I7" s="273"/>
      <c r="J7" s="273"/>
      <c r="K7" s="273"/>
      <c r="L7" s="273"/>
      <c r="M7" s="273"/>
      <c r="N7" s="273"/>
      <c r="O7" s="273"/>
      <c r="P7" s="273"/>
      <c r="Q7" s="273"/>
      <c r="R7" s="273"/>
      <c r="S7" s="273"/>
      <c r="T7" s="273"/>
      <c r="U7" s="273"/>
      <c r="V7" s="271"/>
      <c r="X7" s="4"/>
    </row>
    <row r="8" spans="1:26" s="1" customFormat="1" ht="56.25" customHeight="1">
      <c r="A8" s="3"/>
      <c r="B8"/>
      <c r="C8" s="264" t="s">
        <v>203</v>
      </c>
      <c r="D8" s="264"/>
      <c r="E8" s="264" t="s">
        <v>204</v>
      </c>
      <c r="F8" s="264"/>
      <c r="G8" s="264"/>
      <c r="H8" s="264"/>
      <c r="I8" s="264"/>
      <c r="J8" s="264"/>
      <c r="K8" s="264"/>
      <c r="L8" s="264"/>
      <c r="M8" s="264"/>
      <c r="N8" s="264"/>
      <c r="O8" s="264"/>
      <c r="P8" s="264"/>
      <c r="Q8" s="264"/>
      <c r="R8" s="264"/>
      <c r="S8" s="264"/>
      <c r="T8" s="264"/>
      <c r="U8" s="264"/>
      <c r="V8" s="264"/>
      <c r="X8" s="4"/>
      <c r="Y8"/>
      <c r="Z8"/>
    </row>
  </sheetData>
  <sheetProtection sheet="1" objects="1" scenarios="1"/>
  <mergeCells count="11">
    <mergeCell ref="C6:D7"/>
    <mergeCell ref="E6:V7"/>
    <mergeCell ref="C8:D8"/>
    <mergeCell ref="E8:V8"/>
    <mergeCell ref="C2:V2"/>
    <mergeCell ref="C3:D3"/>
    <mergeCell ref="E3:V3"/>
    <mergeCell ref="C4:D4"/>
    <mergeCell ref="E4:V4"/>
    <mergeCell ref="C5:D5"/>
    <mergeCell ref="E5:V5"/>
  </mergeCells>
  <phoneticPr fontId="3"/>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38</vt:i4>
      </vt:variant>
    </vt:vector>
  </HeadingPairs>
  <TitlesOfParts>
    <vt:vector size="48" baseType="lpstr">
      <vt:lpstr>※はじめにご確認ください※ 回答の手引き</vt:lpstr>
      <vt:lpstr>回答用調査票</vt:lpstr>
      <vt:lpstr>調査票A</vt:lpstr>
      <vt:lpstr>【ご参考】貴社のプラ排出推計値</vt:lpstr>
      <vt:lpstr>調査票B</vt:lpstr>
      <vt:lpstr>調査票C</vt:lpstr>
      <vt:lpstr>用語集</vt:lpstr>
      <vt:lpstr>用語集A</vt:lpstr>
      <vt:lpstr>用語集B</vt:lpstr>
      <vt:lpstr>【配布時非表示】参照用</vt:lpstr>
      <vt:lpstr>★推計値</vt:lpstr>
      <vt:lpstr>★調査票A</vt:lpstr>
      <vt:lpstr>★調査票B</vt:lpstr>
      <vt:lpstr>★調査票C</vt:lpstr>
      <vt:lpstr>★用語集</vt:lpstr>
      <vt:lpstr>★用語集A</vt:lpstr>
      <vt:lpstr>★用語集B</vt:lpstr>
      <vt:lpstr>'※はじめにご確認ください※ 回答の手引き'!Print_Area</vt:lpstr>
      <vt:lpstr>調査票A!Print_Area</vt:lpstr>
      <vt:lpstr>調査票B!Print_Area</vt:lpstr>
      <vt:lpstr>調査票C!Print_Area</vt:lpstr>
      <vt:lpstr>用語集A!Print_Area</vt:lpstr>
      <vt:lpstr>用語集B!Print_Area</vt:lpstr>
      <vt:lpstr>業種A</vt:lpstr>
      <vt:lpstr>業種B</vt:lpstr>
      <vt:lpstr>業種C</vt:lpstr>
      <vt:lpstr>業種D</vt:lpstr>
      <vt:lpstr>業種E</vt:lpstr>
      <vt:lpstr>業種F</vt:lpstr>
      <vt:lpstr>業種G</vt:lpstr>
      <vt:lpstr>業種H</vt:lpstr>
      <vt:lpstr>業種I</vt:lpstr>
      <vt:lpstr>業種J</vt:lpstr>
      <vt:lpstr>業種K</vt:lpstr>
      <vt:lpstr>業種L</vt:lpstr>
      <vt:lpstr>業種M</vt:lpstr>
      <vt:lpstr>業種N</vt:lpstr>
      <vt:lpstr>業種O</vt:lpstr>
      <vt:lpstr>業種P</vt:lpstr>
      <vt:lpstr>業種Q</vt:lpstr>
      <vt:lpstr>業種R</vt:lpstr>
      <vt:lpstr>業種S</vt:lpstr>
      <vt:lpstr>業種T</vt:lpstr>
      <vt:lpstr>調査票A回答欄_アンケート項目</vt:lpstr>
      <vt:lpstr>調査票A回答欄_基礎情報</vt:lpstr>
      <vt:lpstr>調査票B回答欄</vt:lpstr>
      <vt:lpstr>調査票C回答欄</vt:lpstr>
      <vt:lpstr>不明・その他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takahashi</cp:lastModifiedBy>
  <cp:lastPrinted>2020-07-14T01:19:50Z</cp:lastPrinted>
  <dcterms:created xsi:type="dcterms:W3CDTF">2015-06-05T18:19:34Z</dcterms:created>
  <dcterms:modified xsi:type="dcterms:W3CDTF">2020-07-20T00:42:29Z</dcterms:modified>
</cp:coreProperties>
</file>