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3.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drawings/drawing4.xml" ContentType="application/vnd.openxmlformats-officedocument.drawing+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drawings/drawing5.xml" ContentType="application/vnd.openxmlformats-officedocument.drawing+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drawings/drawing6.xml" ContentType="application/vnd.openxmlformats-officedocument.drawing+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drawings/drawing7.xml" ContentType="application/vnd.openxmlformats-officedocument.drawing+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rizawa\Desktop\"/>
    </mc:Choice>
  </mc:AlternateContent>
  <bookViews>
    <workbookView xWindow="9180" yWindow="0" windowWidth="27210" windowHeight="6570" tabRatio="864"/>
  </bookViews>
  <sheets>
    <sheet name="表紙～Ｑ1-5" sheetId="3" r:id="rId1"/>
    <sheet name="Ｑ6(事例1）" sheetId="2" r:id="rId2"/>
    <sheet name="Ｑ6(事例2)" sheetId="13" r:id="rId3"/>
    <sheet name="Ｑ6(事例3)" sheetId="14" r:id="rId4"/>
    <sheet name="Ｑ6(事例4)" sheetId="15" r:id="rId5"/>
    <sheet name="Ｑ6(事例5)" sheetId="16" r:id="rId6"/>
    <sheet name="Ｑ7-12" sheetId="4" r:id="rId7"/>
    <sheet name="回答シート" sheetId="9" state="hidden" r:id="rId8"/>
    <sheet name="自治体コード" sheetId="10" state="hidden" r:id="rId9"/>
  </sheets>
  <definedNames>
    <definedName name="_xlnm._FilterDatabase" localSheetId="8" hidden="1">自治体コード!$A$1:$F$815</definedName>
    <definedName name="_xlnm.Print_Area" localSheetId="1">'Ｑ6(事例1）'!$A$1:$Q$93</definedName>
    <definedName name="_xlnm.Print_Area" localSheetId="2">'Ｑ6(事例2)'!$A$1:$Q$93</definedName>
    <definedName name="_xlnm.Print_Area" localSheetId="3">'Ｑ6(事例3)'!$A$1:$Q$93</definedName>
    <definedName name="_xlnm.Print_Area" localSheetId="4">'Ｑ6(事例4)'!$A$1:$Q$93</definedName>
    <definedName name="_xlnm.Print_Area" localSheetId="5">'Ｑ6(事例5)'!$A$1:$Q$93</definedName>
    <definedName name="_xlnm.Print_Area" localSheetId="6">'Ｑ7-12'!$A$1:$S$143</definedName>
    <definedName name="_xlnm.Print_Area" localSheetId="0">'表紙～Ｑ1-5'!$A$1:$T$175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37" i="4" l="1"/>
  <c r="Y107" i="4"/>
  <c r="X107" i="4"/>
  <c r="AA12" i="2"/>
  <c r="AA7" i="2"/>
  <c r="F9" i="9" l="1"/>
  <c r="E9" i="9"/>
  <c r="AK27" i="9"/>
  <c r="AJ39" i="9"/>
  <c r="AI39" i="9"/>
  <c r="AI33" i="9"/>
  <c r="AI27" i="9"/>
  <c r="AH39" i="9"/>
  <c r="AH33" i="9"/>
  <c r="AH27" i="9"/>
  <c r="AD39" i="9"/>
  <c r="AA39" i="9"/>
  <c r="AA33" i="9"/>
  <c r="Z39" i="9"/>
  <c r="Z33" i="9"/>
  <c r="Z27" i="9"/>
  <c r="Y39" i="9"/>
  <c r="Y33" i="9"/>
  <c r="Y27" i="9"/>
  <c r="W39" i="9"/>
  <c r="W33" i="9"/>
  <c r="W27" i="9"/>
  <c r="U39" i="9"/>
  <c r="U33" i="9"/>
  <c r="U27" i="9"/>
  <c r="T39" i="9"/>
  <c r="T33" i="9"/>
  <c r="T27" i="9"/>
  <c r="R39" i="9"/>
  <c r="R33" i="9"/>
  <c r="R27" i="9"/>
  <c r="P33" i="9"/>
  <c r="N39" i="9"/>
  <c r="N33" i="9"/>
  <c r="N27" i="9"/>
  <c r="M39" i="9"/>
  <c r="M33" i="9"/>
  <c r="M27" i="9"/>
  <c r="L39" i="9"/>
  <c r="L33" i="9"/>
  <c r="L27" i="9"/>
  <c r="K39" i="9"/>
  <c r="K33" i="9"/>
  <c r="K27" i="9"/>
  <c r="J39" i="9"/>
  <c r="J33" i="9"/>
  <c r="J27" i="9"/>
  <c r="I39" i="9"/>
  <c r="I33" i="9"/>
  <c r="I27" i="9"/>
  <c r="G39" i="9"/>
  <c r="G33" i="9"/>
  <c r="G27" i="9"/>
  <c r="F39" i="9"/>
  <c r="F33" i="9"/>
  <c r="F27" i="9"/>
  <c r="E39" i="9"/>
  <c r="E33" i="9"/>
  <c r="E27" i="9"/>
  <c r="D39" i="9"/>
  <c r="G9" i="9" s="1"/>
  <c r="D33" i="9"/>
  <c r="D27" i="9"/>
  <c r="AG100" i="16"/>
  <c r="AK39" i="9" s="1"/>
  <c r="AF100" i="16"/>
  <c r="AE100" i="16"/>
  <c r="AD100" i="16"/>
  <c r="AD99" i="16"/>
  <c r="AD98" i="16"/>
  <c r="AD97" i="16"/>
  <c r="AD96" i="16"/>
  <c r="AD42" i="16" s="1"/>
  <c r="AD95" i="16"/>
  <c r="AF94" i="16"/>
  <c r="AE94" i="16"/>
  <c r="AD94" i="16"/>
  <c r="AE93" i="16"/>
  <c r="AD93" i="16"/>
  <c r="AE92" i="16"/>
  <c r="AD92" i="16"/>
  <c r="AE91" i="16"/>
  <c r="AD91" i="16"/>
  <c r="AE90" i="16"/>
  <c r="AD90" i="16"/>
  <c r="AE89" i="16"/>
  <c r="AD89" i="16"/>
  <c r="AE88" i="16"/>
  <c r="AD88" i="16"/>
  <c r="AE87" i="16"/>
  <c r="AD87" i="16"/>
  <c r="AD41" i="16" s="1"/>
  <c r="AG39" i="9" s="1"/>
  <c r="AE86" i="16"/>
  <c r="AD86" i="16"/>
  <c r="AG85" i="16"/>
  <c r="AF39" i="9" s="1"/>
  <c r="AF85" i="16"/>
  <c r="AE85" i="16"/>
  <c r="AD85" i="16"/>
  <c r="AD84" i="16"/>
  <c r="AD83" i="16"/>
  <c r="AD82" i="16"/>
  <c r="AG81" i="16"/>
  <c r="AF81" i="16"/>
  <c r="AE81" i="16"/>
  <c r="AD81" i="16"/>
  <c r="AG80" i="16"/>
  <c r="AF80" i="16"/>
  <c r="AD80" i="16"/>
  <c r="AD79" i="16"/>
  <c r="AD78" i="16"/>
  <c r="AD77" i="16"/>
  <c r="AE76" i="16"/>
  <c r="AD76" i="16"/>
  <c r="AE75" i="16"/>
  <c r="AC39" i="9" s="1"/>
  <c r="AD75" i="16"/>
  <c r="AE74" i="16"/>
  <c r="AB39" i="9" s="1"/>
  <c r="AD74" i="16"/>
  <c r="AD39" i="16" s="1"/>
  <c r="AE73" i="16"/>
  <c r="AD73" i="16"/>
  <c r="AD72" i="16"/>
  <c r="AG71" i="16"/>
  <c r="AF71" i="16"/>
  <c r="AE71" i="16"/>
  <c r="AD71" i="16"/>
  <c r="AD70" i="16"/>
  <c r="AD69" i="16"/>
  <c r="AD68" i="16"/>
  <c r="X68" i="16"/>
  <c r="AG67" i="16"/>
  <c r="AF67" i="16"/>
  <c r="AE67" i="16"/>
  <c r="AD67" i="16"/>
  <c r="X67" i="16"/>
  <c r="AD66" i="16"/>
  <c r="X66" i="16"/>
  <c r="AD65" i="16"/>
  <c r="X65" i="16"/>
  <c r="AD64" i="16"/>
  <c r="X64" i="16"/>
  <c r="AD63" i="16"/>
  <c r="X63" i="16"/>
  <c r="AD62" i="16"/>
  <c r="X62" i="16"/>
  <c r="AD61" i="16"/>
  <c r="X61" i="16"/>
  <c r="AD60" i="16"/>
  <c r="X60" i="16"/>
  <c r="AD59" i="16"/>
  <c r="AD36" i="16" s="1"/>
  <c r="X59" i="16"/>
  <c r="AD58" i="16"/>
  <c r="X58" i="16"/>
  <c r="AG57" i="16"/>
  <c r="AF57" i="16"/>
  <c r="AE57" i="16"/>
  <c r="AD57" i="16"/>
  <c r="X57" i="16"/>
  <c r="AD56" i="16"/>
  <c r="X56" i="16"/>
  <c r="Z42" i="16" s="1"/>
  <c r="Q39" i="9" s="1"/>
  <c r="AD55" i="16"/>
  <c r="X55" i="16"/>
  <c r="AD54" i="16"/>
  <c r="X54" i="16"/>
  <c r="AD53" i="16"/>
  <c r="X53" i="16"/>
  <c r="AD52" i="16"/>
  <c r="X52" i="16"/>
  <c r="AD51" i="16"/>
  <c r="X51" i="16"/>
  <c r="AD50" i="16"/>
  <c r="X50" i="16"/>
  <c r="Z41" i="16" s="1"/>
  <c r="O39" i="9" s="1"/>
  <c r="AD49" i="16"/>
  <c r="X49" i="16"/>
  <c r="AD48" i="16"/>
  <c r="X48" i="16"/>
  <c r="AD47" i="16"/>
  <c r="X47" i="16"/>
  <c r="Z40" i="16" s="1"/>
  <c r="B47" i="16"/>
  <c r="X46" i="16"/>
  <c r="X45" i="16"/>
  <c r="AB44" i="16"/>
  <c r="AA44" i="16"/>
  <c r="Z44" i="16"/>
  <c r="X44" i="16"/>
  <c r="AB43" i="16"/>
  <c r="P39" i="9" s="1"/>
  <c r="AA43" i="16"/>
  <c r="Z43" i="16"/>
  <c r="X43" i="16"/>
  <c r="X42" i="16"/>
  <c r="X41" i="16"/>
  <c r="AA40" i="16"/>
  <c r="X40" i="16"/>
  <c r="AA39" i="16"/>
  <c r="Z39" i="16"/>
  <c r="X39" i="16"/>
  <c r="AA38" i="16"/>
  <c r="Z38" i="16"/>
  <c r="X38" i="16"/>
  <c r="X37" i="16"/>
  <c r="AE36" i="16"/>
  <c r="X36" i="16"/>
  <c r="X35" i="16"/>
  <c r="Z33" i="16" s="1"/>
  <c r="X34" i="16"/>
  <c r="AA33" i="16"/>
  <c r="X33" i="16"/>
  <c r="AA32" i="16"/>
  <c r="X32" i="16"/>
  <c r="Z32" i="16" s="1"/>
  <c r="X30" i="16"/>
  <c r="X29" i="16"/>
  <c r="X28" i="16"/>
  <c r="X27" i="16"/>
  <c r="X26" i="16"/>
  <c r="X25" i="16"/>
  <c r="X24" i="16"/>
  <c r="X23" i="16"/>
  <c r="X22" i="16"/>
  <c r="Z18" i="16" s="1"/>
  <c r="H39" i="9" s="1"/>
  <c r="X21" i="16"/>
  <c r="X20" i="16"/>
  <c r="Z19" i="16"/>
  <c r="Y19" i="16"/>
  <c r="X19" i="16"/>
  <c r="X18" i="16"/>
  <c r="X17" i="16"/>
  <c r="X16" i="16"/>
  <c r="Z15" i="16"/>
  <c r="X15" i="16"/>
  <c r="Z14" i="16"/>
  <c r="X14" i="16"/>
  <c r="AA12" i="16"/>
  <c r="X12" i="16"/>
  <c r="Z12" i="16" s="1"/>
  <c r="X11" i="16"/>
  <c r="Z10" i="16"/>
  <c r="X9" i="16"/>
  <c r="X8" i="16"/>
  <c r="AA7" i="16"/>
  <c r="X7" i="16"/>
  <c r="Z7" i="16" s="1"/>
  <c r="AG100" i="15"/>
  <c r="AK33" i="9" s="1"/>
  <c r="AF100" i="15"/>
  <c r="AE100" i="15"/>
  <c r="AD100" i="15"/>
  <c r="AD99" i="15"/>
  <c r="AD98" i="15"/>
  <c r="AD97" i="15"/>
  <c r="AD96" i="15"/>
  <c r="AD95" i="15"/>
  <c r="AF94" i="15"/>
  <c r="AE94" i="15"/>
  <c r="AD94" i="15"/>
  <c r="AE93" i="15"/>
  <c r="AD93" i="15"/>
  <c r="AE92" i="15"/>
  <c r="AD92" i="15"/>
  <c r="AE91" i="15"/>
  <c r="AD91" i="15"/>
  <c r="AE90" i="15"/>
  <c r="AD90" i="15"/>
  <c r="AE89" i="15"/>
  <c r="AD89" i="15"/>
  <c r="AE88" i="15"/>
  <c r="AD88" i="15"/>
  <c r="AE87" i="15"/>
  <c r="AD87" i="15"/>
  <c r="AD41" i="15" s="1"/>
  <c r="AG33" i="9" s="1"/>
  <c r="AE86" i="15"/>
  <c r="AD86" i="15"/>
  <c r="AG85" i="15"/>
  <c r="AF33" i="9" s="1"/>
  <c r="AF85" i="15"/>
  <c r="AE85" i="15"/>
  <c r="AD85" i="15"/>
  <c r="AD84" i="15"/>
  <c r="AD83" i="15"/>
  <c r="AD82" i="15"/>
  <c r="AF81" i="15"/>
  <c r="AG81" i="15" s="1"/>
  <c r="AE81" i="15"/>
  <c r="AD81" i="15"/>
  <c r="AF80" i="15"/>
  <c r="AG80" i="15" s="1"/>
  <c r="AD80" i="15"/>
  <c r="AD40" i="15" s="1"/>
  <c r="AE33" i="9" s="1"/>
  <c r="AD79" i="15"/>
  <c r="AD78" i="15"/>
  <c r="AD77" i="15"/>
  <c r="AE76" i="15"/>
  <c r="AD33" i="9" s="1"/>
  <c r="AD76" i="15"/>
  <c r="AE75" i="15"/>
  <c r="AC33" i="9" s="1"/>
  <c r="AD75" i="15"/>
  <c r="AE74" i="15"/>
  <c r="AB33" i="9" s="1"/>
  <c r="AD74" i="15"/>
  <c r="AE73" i="15"/>
  <c r="AD73" i="15"/>
  <c r="AD72" i="15"/>
  <c r="AG71" i="15"/>
  <c r="AF71" i="15"/>
  <c r="AE71" i="15"/>
  <c r="AD71" i="15"/>
  <c r="AD70" i="15"/>
  <c r="AD69" i="15"/>
  <c r="AD68" i="15"/>
  <c r="X68" i="15"/>
  <c r="AG67" i="15"/>
  <c r="AF67" i="15"/>
  <c r="AE67" i="15"/>
  <c r="AD67" i="15"/>
  <c r="X67" i="15"/>
  <c r="AD66" i="15"/>
  <c r="X66" i="15"/>
  <c r="AD65" i="15"/>
  <c r="X65" i="15"/>
  <c r="AD64" i="15"/>
  <c r="X64" i="15"/>
  <c r="AD63" i="15"/>
  <c r="X63" i="15"/>
  <c r="AD62" i="15"/>
  <c r="X62" i="15"/>
  <c r="AD61" i="15"/>
  <c r="X61" i="15"/>
  <c r="AD60" i="15"/>
  <c r="X60" i="15"/>
  <c r="AD59" i="15"/>
  <c r="AD36" i="15" s="1"/>
  <c r="X59" i="15"/>
  <c r="AD58" i="15"/>
  <c r="X58" i="15"/>
  <c r="AG57" i="15"/>
  <c r="AF57" i="15"/>
  <c r="AE57" i="15"/>
  <c r="AD57" i="15"/>
  <c r="X57" i="15"/>
  <c r="AD56" i="15"/>
  <c r="X56" i="15"/>
  <c r="AD55" i="15"/>
  <c r="X55" i="15"/>
  <c r="AD54" i="15"/>
  <c r="X54" i="15"/>
  <c r="AD53" i="15"/>
  <c r="X53" i="15"/>
  <c r="AD52" i="15"/>
  <c r="X52" i="15"/>
  <c r="AD51" i="15"/>
  <c r="X51" i="15"/>
  <c r="AD50" i="15"/>
  <c r="X50" i="15"/>
  <c r="AD49" i="15"/>
  <c r="X49" i="15"/>
  <c r="AD48" i="15"/>
  <c r="X48" i="15"/>
  <c r="AD47" i="15"/>
  <c r="X47" i="15"/>
  <c r="B47" i="15"/>
  <c r="X46" i="15"/>
  <c r="X45" i="15"/>
  <c r="AB44" i="15"/>
  <c r="AA44" i="15"/>
  <c r="Z44" i="15"/>
  <c r="X44" i="15"/>
  <c r="Z40" i="15" s="1"/>
  <c r="AB43" i="15"/>
  <c r="AA43" i="15"/>
  <c r="Z43" i="15"/>
  <c r="X43" i="15"/>
  <c r="Z42" i="15"/>
  <c r="Q33" i="9" s="1"/>
  <c r="X42" i="15"/>
  <c r="Z41" i="15"/>
  <c r="O33" i="9" s="1"/>
  <c r="X41" i="15"/>
  <c r="AA40" i="15"/>
  <c r="X40" i="15"/>
  <c r="AD39" i="15"/>
  <c r="AF43" i="15" s="1"/>
  <c r="AA39" i="15"/>
  <c r="Z39" i="15"/>
  <c r="X39" i="15"/>
  <c r="AD38" i="15"/>
  <c r="X33" i="9" s="1"/>
  <c r="AA38" i="15"/>
  <c r="X38" i="15"/>
  <c r="Z38" i="15" s="1"/>
  <c r="AD37" i="15"/>
  <c r="V33" i="9" s="1"/>
  <c r="X37" i="15"/>
  <c r="AE36" i="15"/>
  <c r="X36" i="15"/>
  <c r="X35" i="15"/>
  <c r="Z33" i="15" s="1"/>
  <c r="X34" i="15"/>
  <c r="AA33" i="15"/>
  <c r="X33" i="15"/>
  <c r="AA32" i="15"/>
  <c r="Z32" i="15"/>
  <c r="X32" i="15"/>
  <c r="X30" i="15"/>
  <c r="X29" i="15"/>
  <c r="X28" i="15"/>
  <c r="X27" i="15"/>
  <c r="X26" i="15"/>
  <c r="X25" i="15"/>
  <c r="X24" i="15"/>
  <c r="X23" i="15"/>
  <c r="X22" i="15"/>
  <c r="X21" i="15"/>
  <c r="X20" i="15"/>
  <c r="Z19" i="15"/>
  <c r="Y19" i="15"/>
  <c r="X19" i="15"/>
  <c r="Z18" i="15"/>
  <c r="H33" i="9" s="1"/>
  <c r="X18" i="15"/>
  <c r="X17" i="15"/>
  <c r="X16" i="15"/>
  <c r="Z15" i="15"/>
  <c r="X15" i="15"/>
  <c r="X14" i="15"/>
  <c r="Z14" i="15" s="1"/>
  <c r="AA12" i="15"/>
  <c r="X12" i="15"/>
  <c r="X11" i="15"/>
  <c r="Z12" i="15" s="1"/>
  <c r="Z10" i="15"/>
  <c r="X9" i="15"/>
  <c r="X8" i="15"/>
  <c r="AA7" i="15"/>
  <c r="Z7" i="15"/>
  <c r="X7" i="15"/>
  <c r="AG100" i="14"/>
  <c r="AF100" i="14"/>
  <c r="AE100" i="14"/>
  <c r="AD100" i="14"/>
  <c r="AD99" i="14"/>
  <c r="AD98" i="14"/>
  <c r="AD97" i="14"/>
  <c r="AD96" i="14"/>
  <c r="AD95" i="14"/>
  <c r="AF94" i="14"/>
  <c r="AE94" i="14"/>
  <c r="AD94" i="14"/>
  <c r="AE93" i="14"/>
  <c r="AD93" i="14"/>
  <c r="AE92" i="14"/>
  <c r="AD92" i="14"/>
  <c r="AE91" i="14"/>
  <c r="AD91" i="14"/>
  <c r="AE90" i="14"/>
  <c r="AD90" i="14"/>
  <c r="AE89" i="14"/>
  <c r="AD89" i="14"/>
  <c r="AE88" i="14"/>
  <c r="AD88" i="14"/>
  <c r="AE87" i="14"/>
  <c r="AD87" i="14"/>
  <c r="AE86" i="14"/>
  <c r="AD86" i="14"/>
  <c r="AG85" i="14"/>
  <c r="AF27" i="9" s="1"/>
  <c r="AF85" i="14"/>
  <c r="AE85" i="14"/>
  <c r="AD85" i="14"/>
  <c r="AD84" i="14"/>
  <c r="AD83" i="14"/>
  <c r="AD82" i="14"/>
  <c r="AF81" i="14"/>
  <c r="AG81" i="14" s="1"/>
  <c r="AE81" i="14"/>
  <c r="AD81" i="14"/>
  <c r="AF80" i="14"/>
  <c r="AG80" i="14" s="1"/>
  <c r="AD80" i="14"/>
  <c r="AD79" i="14"/>
  <c r="AD78" i="14"/>
  <c r="AD77" i="14"/>
  <c r="AE76" i="14"/>
  <c r="AD27" i="9" s="1"/>
  <c r="AD76" i="14"/>
  <c r="AE75" i="14"/>
  <c r="AC27" i="9" s="1"/>
  <c r="AD75" i="14"/>
  <c r="AE74" i="14"/>
  <c r="AB27" i="9" s="1"/>
  <c r="AD74" i="14"/>
  <c r="AE73" i="14"/>
  <c r="AA27" i="9" s="1"/>
  <c r="AD73" i="14"/>
  <c r="AD39" i="14" s="1"/>
  <c r="AF43" i="14" s="1"/>
  <c r="AD72" i="14"/>
  <c r="AG71" i="14"/>
  <c r="AF71" i="14"/>
  <c r="AE71" i="14"/>
  <c r="AD71" i="14"/>
  <c r="AD70" i="14"/>
  <c r="AD69" i="14"/>
  <c r="AD68" i="14"/>
  <c r="X68" i="14"/>
  <c r="AG67" i="14"/>
  <c r="AF67" i="14"/>
  <c r="AE67" i="14"/>
  <c r="AD67" i="14"/>
  <c r="AD37" i="14" s="1"/>
  <c r="V27" i="9" s="1"/>
  <c r="X67" i="14"/>
  <c r="AD66" i="14"/>
  <c r="X66" i="14"/>
  <c r="AD65" i="14"/>
  <c r="X65" i="14"/>
  <c r="AD64" i="14"/>
  <c r="X64" i="14"/>
  <c r="AD63" i="14"/>
  <c r="X63" i="14"/>
  <c r="AD62" i="14"/>
  <c r="X62" i="14"/>
  <c r="AD61" i="14"/>
  <c r="X61" i="14"/>
  <c r="AD60" i="14"/>
  <c r="X60" i="14"/>
  <c r="AD59" i="14"/>
  <c r="X59" i="14"/>
  <c r="AD58" i="14"/>
  <c r="X58" i="14"/>
  <c r="AG57" i="14"/>
  <c r="AF57" i="14"/>
  <c r="AE57" i="14"/>
  <c r="AD57" i="14"/>
  <c r="X57" i="14"/>
  <c r="AD56" i="14"/>
  <c r="X56" i="14"/>
  <c r="AD55" i="14"/>
  <c r="X55" i="14"/>
  <c r="AD54" i="14"/>
  <c r="X54" i="14"/>
  <c r="AD53" i="14"/>
  <c r="X53" i="14"/>
  <c r="AD52" i="14"/>
  <c r="X52" i="14"/>
  <c r="AD51" i="14"/>
  <c r="X51" i="14"/>
  <c r="AD50" i="14"/>
  <c r="X50" i="14"/>
  <c r="AD49" i="14"/>
  <c r="X49" i="14"/>
  <c r="AD48" i="14"/>
  <c r="X48" i="14"/>
  <c r="AD47" i="14"/>
  <c r="X47" i="14"/>
  <c r="B47" i="14"/>
  <c r="X46" i="14"/>
  <c r="X45" i="14"/>
  <c r="AB44" i="14"/>
  <c r="AA44" i="14"/>
  <c r="Z44" i="14"/>
  <c r="X44" i="14"/>
  <c r="Z40" i="14" s="1"/>
  <c r="AB43" i="14"/>
  <c r="P27" i="9" s="1"/>
  <c r="AA43" i="14"/>
  <c r="Z43" i="14"/>
  <c r="X43" i="14"/>
  <c r="X42" i="14"/>
  <c r="Z41" i="14"/>
  <c r="O27" i="9" s="1"/>
  <c r="X41" i="14"/>
  <c r="AA40" i="14"/>
  <c r="X40" i="14"/>
  <c r="AA39" i="14"/>
  <c r="X39" i="14"/>
  <c r="AA38" i="14"/>
  <c r="X38" i="14"/>
  <c r="X37" i="14"/>
  <c r="AE36" i="14"/>
  <c r="X36" i="14"/>
  <c r="X35" i="14"/>
  <c r="X34" i="14"/>
  <c r="AA33" i="14"/>
  <c r="X33" i="14"/>
  <c r="AA32" i="14"/>
  <c r="X32" i="14"/>
  <c r="X30" i="14"/>
  <c r="X29" i="14"/>
  <c r="X28" i="14"/>
  <c r="X27" i="14"/>
  <c r="X26" i="14"/>
  <c r="X25" i="14"/>
  <c r="X24" i="14"/>
  <c r="X23" i="14"/>
  <c r="X22" i="14"/>
  <c r="X21" i="14"/>
  <c r="X20" i="14"/>
  <c r="Z19" i="14"/>
  <c r="Y19" i="14"/>
  <c r="X19" i="14"/>
  <c r="X18" i="14"/>
  <c r="X17" i="14"/>
  <c r="X16" i="14"/>
  <c r="Z15" i="14"/>
  <c r="X15" i="14"/>
  <c r="X14" i="14"/>
  <c r="AA12" i="14"/>
  <c r="X12" i="14"/>
  <c r="X11" i="14"/>
  <c r="Z12" i="14" s="1"/>
  <c r="Z10" i="14"/>
  <c r="X9" i="14"/>
  <c r="Z7" i="14" s="1"/>
  <c r="X8" i="14"/>
  <c r="AA7" i="14"/>
  <c r="X7" i="14"/>
  <c r="AF80" i="2"/>
  <c r="AH15" i="9" s="1"/>
  <c r="AF81" i="2"/>
  <c r="AI15" i="9"/>
  <c r="U114" i="3"/>
  <c r="W114" i="3"/>
  <c r="K5" i="9" s="1"/>
  <c r="AD40" i="16" l="1"/>
  <c r="AE39" i="9" s="1"/>
  <c r="AD38" i="16"/>
  <c r="X39" i="9" s="1"/>
  <c r="AD37" i="16"/>
  <c r="V39" i="9" s="1"/>
  <c r="AD35" i="16"/>
  <c r="S39" i="9" s="1"/>
  <c r="AD42" i="15"/>
  <c r="AJ33" i="9" s="1"/>
  <c r="AD35" i="15"/>
  <c r="S33" i="9" s="1"/>
  <c r="AF39" i="16"/>
  <c r="AF47" i="16"/>
  <c r="AF46" i="16"/>
  <c r="AF44" i="16"/>
  <c r="AF43" i="16"/>
  <c r="AF45" i="16"/>
  <c r="AF42" i="16"/>
  <c r="AF41" i="16"/>
  <c r="AF40" i="16"/>
  <c r="AF44" i="15"/>
  <c r="AF46" i="15"/>
  <c r="AF47" i="15"/>
  <c r="AF39" i="15"/>
  <c r="AF40" i="15"/>
  <c r="AF41" i="15"/>
  <c r="AF42" i="15"/>
  <c r="AF45" i="15"/>
  <c r="Z14" i="14"/>
  <c r="Z18" i="14"/>
  <c r="H27" i="9" s="1"/>
  <c r="Z33" i="14"/>
  <c r="Z32" i="14"/>
  <c r="Z38" i="14"/>
  <c r="Z39" i="14"/>
  <c r="Z42" i="14"/>
  <c r="Q27" i="9" s="1"/>
  <c r="AD35" i="14"/>
  <c r="S27" i="9" s="1"/>
  <c r="AD36" i="14"/>
  <c r="AD38" i="14"/>
  <c r="X27" i="9" s="1"/>
  <c r="AD41" i="14"/>
  <c r="AG27" i="9" s="1"/>
  <c r="AD40" i="14"/>
  <c r="AE27" i="9" s="1"/>
  <c r="AD42" i="14"/>
  <c r="AJ27" i="9" s="1"/>
  <c r="AF44" i="14"/>
  <c r="AF46" i="14"/>
  <c r="AF47" i="14"/>
  <c r="AF39" i="14"/>
  <c r="AF40" i="14"/>
  <c r="AF41" i="14"/>
  <c r="AF42" i="14"/>
  <c r="AF45" i="14"/>
  <c r="AG100" i="13"/>
  <c r="AK21" i="9" s="1"/>
  <c r="AF100" i="13"/>
  <c r="AE100" i="13"/>
  <c r="AD100" i="13"/>
  <c r="AD99" i="13"/>
  <c r="AD98" i="13"/>
  <c r="AD97" i="13"/>
  <c r="AD96" i="13"/>
  <c r="AD95" i="13"/>
  <c r="AF94" i="13"/>
  <c r="AE94" i="13"/>
  <c r="AD94" i="13"/>
  <c r="AE93" i="13"/>
  <c r="AD93" i="13"/>
  <c r="AE92" i="13"/>
  <c r="AD92" i="13"/>
  <c r="AE91" i="13"/>
  <c r="AD91" i="13"/>
  <c r="AE90" i="13"/>
  <c r="AD90" i="13"/>
  <c r="AE89" i="13"/>
  <c r="AD89" i="13"/>
  <c r="AE88" i="13"/>
  <c r="AD88" i="13"/>
  <c r="AE87" i="13"/>
  <c r="AD87" i="13"/>
  <c r="AE86" i="13"/>
  <c r="AD86" i="13"/>
  <c r="AG85" i="13"/>
  <c r="AF21" i="9" s="1"/>
  <c r="AF85" i="13"/>
  <c r="AE85" i="13"/>
  <c r="AD85" i="13"/>
  <c r="AD84" i="13"/>
  <c r="AD83" i="13"/>
  <c r="AD82" i="13"/>
  <c r="AG81" i="13"/>
  <c r="AF81" i="13"/>
  <c r="AI21" i="9" s="1"/>
  <c r="AE81" i="13"/>
  <c r="AD81" i="13"/>
  <c r="AF80" i="13"/>
  <c r="AH21" i="9" s="1"/>
  <c r="AD80" i="13"/>
  <c r="AD79" i="13"/>
  <c r="AD78" i="13"/>
  <c r="AD77" i="13"/>
  <c r="AE76" i="13"/>
  <c r="AD21" i="9" s="1"/>
  <c r="AD76" i="13"/>
  <c r="AE75" i="13"/>
  <c r="AC21" i="9" s="1"/>
  <c r="AD75" i="13"/>
  <c r="AE74" i="13"/>
  <c r="AB21" i="9" s="1"/>
  <c r="AD74" i="13"/>
  <c r="AE73" i="13"/>
  <c r="AA21" i="9" s="1"/>
  <c r="AD73" i="13"/>
  <c r="AD72" i="13"/>
  <c r="AG71" i="13"/>
  <c r="Y21" i="9" s="1"/>
  <c r="AF71" i="13"/>
  <c r="AE71" i="13"/>
  <c r="AD71" i="13"/>
  <c r="AD70" i="13"/>
  <c r="AD69" i="13"/>
  <c r="AD68" i="13"/>
  <c r="X68" i="13"/>
  <c r="AG67" i="13"/>
  <c r="W21" i="9" s="1"/>
  <c r="AF67" i="13"/>
  <c r="AE67" i="13"/>
  <c r="AD67" i="13"/>
  <c r="X67" i="13"/>
  <c r="AD66" i="13"/>
  <c r="X66" i="13"/>
  <c r="AD65" i="13"/>
  <c r="X65" i="13"/>
  <c r="AD64" i="13"/>
  <c r="X64" i="13"/>
  <c r="AD63" i="13"/>
  <c r="X63" i="13"/>
  <c r="AD62" i="13"/>
  <c r="X62" i="13"/>
  <c r="AD61" i="13"/>
  <c r="X61" i="13"/>
  <c r="AD60" i="13"/>
  <c r="X60" i="13"/>
  <c r="AD59" i="13"/>
  <c r="AD36" i="13" s="1"/>
  <c r="U21" i="9" s="1"/>
  <c r="X59" i="13"/>
  <c r="AD58" i="13"/>
  <c r="X58" i="13"/>
  <c r="AG57" i="13"/>
  <c r="T21" i="9" s="1"/>
  <c r="AF57" i="13"/>
  <c r="AE57" i="13"/>
  <c r="AD57" i="13"/>
  <c r="X57" i="13"/>
  <c r="AD56" i="13"/>
  <c r="X56" i="13"/>
  <c r="AD55" i="13"/>
  <c r="X55" i="13"/>
  <c r="AD54" i="13"/>
  <c r="X54" i="13"/>
  <c r="AD53" i="13"/>
  <c r="X53" i="13"/>
  <c r="AD52" i="13"/>
  <c r="X52" i="13"/>
  <c r="AD51" i="13"/>
  <c r="X51" i="13"/>
  <c r="AD50" i="13"/>
  <c r="X50" i="13"/>
  <c r="AD49" i="13"/>
  <c r="X49" i="13"/>
  <c r="AD48" i="13"/>
  <c r="X48" i="13"/>
  <c r="AD47" i="13"/>
  <c r="X47" i="13"/>
  <c r="B47" i="13"/>
  <c r="X46" i="13"/>
  <c r="X45" i="13"/>
  <c r="AB44" i="13"/>
  <c r="R21" i="9" s="1"/>
  <c r="AA44" i="13"/>
  <c r="Z44" i="13"/>
  <c r="X44" i="13"/>
  <c r="AB43" i="13"/>
  <c r="P21" i="9" s="1"/>
  <c r="AA43" i="13"/>
  <c r="Z43" i="13"/>
  <c r="X43" i="13"/>
  <c r="X42" i="13"/>
  <c r="Z39" i="13" s="1"/>
  <c r="M21" i="9" s="1"/>
  <c r="X41" i="13"/>
  <c r="AA40" i="13"/>
  <c r="X40" i="13"/>
  <c r="AA39" i="13"/>
  <c r="X39" i="13"/>
  <c r="AA38" i="13"/>
  <c r="X38" i="13"/>
  <c r="X37" i="13"/>
  <c r="AE36" i="13"/>
  <c r="X36" i="13"/>
  <c r="X35" i="13"/>
  <c r="X34" i="13"/>
  <c r="AA33" i="13"/>
  <c r="X33" i="13"/>
  <c r="AA32" i="13"/>
  <c r="X32" i="13"/>
  <c r="X30" i="13"/>
  <c r="X29" i="13"/>
  <c r="X28" i="13"/>
  <c r="X27" i="13"/>
  <c r="X26" i="13"/>
  <c r="X25" i="13"/>
  <c r="X24" i="13"/>
  <c r="X23" i="13"/>
  <c r="X22" i="13"/>
  <c r="X21" i="13"/>
  <c r="X20" i="13"/>
  <c r="Z19" i="13"/>
  <c r="I21" i="9" s="1"/>
  <c r="Y19" i="13"/>
  <c r="X19" i="13"/>
  <c r="X18" i="13"/>
  <c r="X17" i="13"/>
  <c r="X16" i="13"/>
  <c r="Z15" i="13"/>
  <c r="X15" i="13"/>
  <c r="X14" i="13"/>
  <c r="AA12" i="13"/>
  <c r="X12" i="13"/>
  <c r="X11" i="13"/>
  <c r="Z10" i="13"/>
  <c r="E21" i="9" s="1"/>
  <c r="X9" i="13"/>
  <c r="X8" i="13"/>
  <c r="AA7" i="13"/>
  <c r="X7" i="13"/>
  <c r="AG85" i="2"/>
  <c r="AF15" i="9" s="1"/>
  <c r="AG71" i="2"/>
  <c r="Y15" i="9" s="1"/>
  <c r="AG67" i="2"/>
  <c r="W15" i="9" s="1"/>
  <c r="AF67" i="2"/>
  <c r="AG57" i="2"/>
  <c r="T15" i="9" s="1"/>
  <c r="AB44" i="2"/>
  <c r="R15" i="9" s="1"/>
  <c r="AB43" i="2"/>
  <c r="P15" i="9" s="1"/>
  <c r="Z43" i="2"/>
  <c r="Z44" i="2"/>
  <c r="AA43" i="2"/>
  <c r="Z19" i="2"/>
  <c r="I15" i="9" s="1"/>
  <c r="Y19" i="2"/>
  <c r="Z10" i="2"/>
  <c r="AD95" i="2"/>
  <c r="AD96" i="2"/>
  <c r="AD97" i="2"/>
  <c r="AD98" i="2"/>
  <c r="AD99" i="2"/>
  <c r="AD100" i="2"/>
  <c r="AE85" i="2"/>
  <c r="AE87" i="2"/>
  <c r="AF85" i="2"/>
  <c r="AD85" i="2"/>
  <c r="AF94" i="2"/>
  <c r="AG100" i="2"/>
  <c r="AK15" i="9" s="1"/>
  <c r="AF100" i="2"/>
  <c r="AG80" i="2"/>
  <c r="AD88" i="2"/>
  <c r="AD89" i="2"/>
  <c r="AD90" i="2"/>
  <c r="AD91" i="2"/>
  <c r="AD92" i="2"/>
  <c r="AD93" i="2"/>
  <c r="AD94" i="2"/>
  <c r="AE86" i="2"/>
  <c r="AE88" i="2"/>
  <c r="AE89" i="2"/>
  <c r="AE90" i="2"/>
  <c r="AE91" i="2"/>
  <c r="AE92" i="2"/>
  <c r="AE93" i="2"/>
  <c r="AE94" i="2"/>
  <c r="AE81" i="2"/>
  <c r="AD81" i="2"/>
  <c r="Z32" i="13" l="1"/>
  <c r="J21" i="9" s="1"/>
  <c r="Z40" i="13"/>
  <c r="N21" i="9" s="1"/>
  <c r="AD38" i="13"/>
  <c r="X21" i="9" s="1"/>
  <c r="AG80" i="13"/>
  <c r="AF48" i="16"/>
  <c r="AF48" i="15"/>
  <c r="AF48" i="14"/>
  <c r="Z7" i="13"/>
  <c r="D21" i="9" s="1"/>
  <c r="D9" i="9" s="1"/>
  <c r="Z18" i="13"/>
  <c r="H21" i="9" s="1"/>
  <c r="Z38" i="13"/>
  <c r="L21" i="9" s="1"/>
  <c r="Z41" i="13"/>
  <c r="O21" i="9" s="1"/>
  <c r="Z42" i="13"/>
  <c r="Q21" i="9" s="1"/>
  <c r="AD37" i="13"/>
  <c r="V21" i="9" s="1"/>
  <c r="AD39" i="13"/>
  <c r="Z21" i="9" s="1"/>
  <c r="AD41" i="13"/>
  <c r="AG21" i="9" s="1"/>
  <c r="AD40" i="13"/>
  <c r="AE21" i="9" s="1"/>
  <c r="AD42" i="13"/>
  <c r="AJ21" i="9" s="1"/>
  <c r="AD35" i="13"/>
  <c r="S21" i="9" s="1"/>
  <c r="Z33" i="13"/>
  <c r="K21" i="9" s="1"/>
  <c r="Z14" i="13"/>
  <c r="G21" i="9" s="1"/>
  <c r="Z12" i="13"/>
  <c r="F21" i="9" s="1"/>
  <c r="AD42" i="2"/>
  <c r="AJ15" i="9" s="1"/>
  <c r="AG81" i="2"/>
  <c r="W138" i="4"/>
  <c r="Y67" i="4"/>
  <c r="Z77" i="4"/>
  <c r="Z67" i="4"/>
  <c r="AB7" i="4"/>
  <c r="AB8" i="4"/>
  <c r="AB10" i="4"/>
  <c r="AB9" i="4"/>
  <c r="Z11" i="4"/>
  <c r="AF39" i="13" l="1"/>
  <c r="AF40" i="13"/>
  <c r="AF43" i="13"/>
  <c r="AF41" i="13"/>
  <c r="AF44" i="13"/>
  <c r="AF42" i="13"/>
  <c r="AF46" i="13"/>
  <c r="AF45" i="13"/>
  <c r="AF47" i="13"/>
  <c r="AB126" i="4"/>
  <c r="AL126" i="4" s="1"/>
  <c r="AB127" i="4"/>
  <c r="AL127" i="4" s="1"/>
  <c r="AB128" i="4"/>
  <c r="AL128" i="4" s="1"/>
  <c r="AB129" i="4"/>
  <c r="AL129" i="4" s="1"/>
  <c r="AB130" i="4"/>
  <c r="AL130" i="4" s="1"/>
  <c r="AB131" i="4"/>
  <c r="AL131" i="4" s="1"/>
  <c r="AB132" i="4"/>
  <c r="AL132" i="4" s="1"/>
  <c r="AB133" i="4"/>
  <c r="AL133" i="4" s="1"/>
  <c r="AB134" i="4"/>
  <c r="AL134" i="4" s="1"/>
  <c r="AB135" i="4"/>
  <c r="AL135" i="4" s="1"/>
  <c r="AB136" i="4"/>
  <c r="AL136" i="4" s="1"/>
  <c r="AB137" i="4"/>
  <c r="AL137" i="4" s="1"/>
  <c r="AB125" i="4"/>
  <c r="AL125" i="4" s="1"/>
  <c r="AA137" i="4"/>
  <c r="AA126" i="4"/>
  <c r="AK126" i="4" s="1"/>
  <c r="AA127" i="4"/>
  <c r="AK127" i="4" s="1"/>
  <c r="AA128" i="4"/>
  <c r="AK128" i="4" s="1"/>
  <c r="AA129" i="4"/>
  <c r="AK129" i="4" s="1"/>
  <c r="AA130" i="4"/>
  <c r="AK130" i="4" s="1"/>
  <c r="AA131" i="4"/>
  <c r="AK131" i="4" s="1"/>
  <c r="AA132" i="4"/>
  <c r="AK132" i="4" s="1"/>
  <c r="AA133" i="4"/>
  <c r="AK133" i="4" s="1"/>
  <c r="AA134" i="4"/>
  <c r="AK134" i="4" s="1"/>
  <c r="AA135" i="4"/>
  <c r="AK135" i="4" s="1"/>
  <c r="AA136" i="4"/>
  <c r="AK136" i="4" s="1"/>
  <c r="AA125" i="4"/>
  <c r="Z126" i="4"/>
  <c r="AJ126" i="4" s="1"/>
  <c r="Z127" i="4"/>
  <c r="AJ127" i="4" s="1"/>
  <c r="Z128" i="4"/>
  <c r="AJ128" i="4" s="1"/>
  <c r="Z129" i="4"/>
  <c r="AJ129" i="4" s="1"/>
  <c r="Z130" i="4"/>
  <c r="AJ130" i="4" s="1"/>
  <c r="Z131" i="4"/>
  <c r="AJ131" i="4" s="1"/>
  <c r="Z132" i="4"/>
  <c r="AJ132" i="4" s="1"/>
  <c r="Z133" i="4"/>
  <c r="AJ133" i="4" s="1"/>
  <c r="Z134" i="4"/>
  <c r="AJ134" i="4" s="1"/>
  <c r="Z135" i="4"/>
  <c r="AJ135" i="4" s="1"/>
  <c r="Z136" i="4"/>
  <c r="AJ136" i="4" s="1"/>
  <c r="Z137" i="4"/>
  <c r="Z125" i="4"/>
  <c r="AJ125" i="4" s="1"/>
  <c r="X126" i="4"/>
  <c r="X127" i="4"/>
  <c r="AH127" i="4" s="1"/>
  <c r="X128" i="4"/>
  <c r="X129" i="4"/>
  <c r="AH129" i="4" s="1"/>
  <c r="X130" i="4"/>
  <c r="X131" i="4"/>
  <c r="AH131" i="4" s="1"/>
  <c r="X132" i="4"/>
  <c r="X133" i="4"/>
  <c r="X134" i="4"/>
  <c r="X135" i="4"/>
  <c r="AH135" i="4" s="1"/>
  <c r="X136" i="4"/>
  <c r="AH136" i="4" s="1"/>
  <c r="X137" i="4"/>
  <c r="AH137" i="4" s="1"/>
  <c r="Y126" i="4"/>
  <c r="AI126" i="4" s="1"/>
  <c r="Y127" i="4"/>
  <c r="AI127" i="4" s="1"/>
  <c r="Y128" i="4"/>
  <c r="AI128" i="4" s="1"/>
  <c r="Y129" i="4"/>
  <c r="AI129" i="4" s="1"/>
  <c r="Y130" i="4"/>
  <c r="AI130" i="4" s="1"/>
  <c r="Y131" i="4"/>
  <c r="AI131" i="4" s="1"/>
  <c r="Y132" i="4"/>
  <c r="AI132" i="4" s="1"/>
  <c r="Y133" i="4"/>
  <c r="AI133" i="4" s="1"/>
  <c r="Y134" i="4"/>
  <c r="AI134" i="4" s="1"/>
  <c r="Y135" i="4"/>
  <c r="AI135" i="4" s="1"/>
  <c r="Y136" i="4"/>
  <c r="AI136" i="4" s="1"/>
  <c r="Y137" i="4"/>
  <c r="AI137" i="4" s="1"/>
  <c r="Y125" i="4"/>
  <c r="AI125" i="4" s="1"/>
  <c r="X125" i="4"/>
  <c r="AH125" i="4" s="1"/>
  <c r="U109" i="4"/>
  <c r="U108" i="4"/>
  <c r="U107" i="4"/>
  <c r="AG109" i="4"/>
  <c r="W109" i="4"/>
  <c r="W108" i="4"/>
  <c r="X108" i="4"/>
  <c r="Y108" i="4"/>
  <c r="Z108" i="4"/>
  <c r="AA108" i="4"/>
  <c r="AB108" i="4"/>
  <c r="AC108" i="4"/>
  <c r="AD108" i="4"/>
  <c r="AE108" i="4"/>
  <c r="AF108" i="4"/>
  <c r="AG108" i="4"/>
  <c r="X109" i="4"/>
  <c r="Y109" i="4"/>
  <c r="Z109" i="4"/>
  <c r="AA109" i="4"/>
  <c r="AB109" i="4"/>
  <c r="AC109" i="4"/>
  <c r="AD109" i="4"/>
  <c r="AE109" i="4"/>
  <c r="AF109" i="4"/>
  <c r="AG107" i="4"/>
  <c r="AF107" i="4"/>
  <c r="AE107" i="4"/>
  <c r="AD107" i="4"/>
  <c r="AC107" i="4"/>
  <c r="AB107" i="4"/>
  <c r="AA107" i="4"/>
  <c r="Z107" i="4"/>
  <c r="W107" i="4"/>
  <c r="AT5" i="9"/>
  <c r="AS5" i="9"/>
  <c r="AO5" i="9"/>
  <c r="AM5" i="9"/>
  <c r="AA67" i="4"/>
  <c r="AL5" i="9" s="1"/>
  <c r="AG5" i="9"/>
  <c r="AD5" i="9"/>
  <c r="AC5" i="9"/>
  <c r="AB5" i="9"/>
  <c r="Y5" i="9"/>
  <c r="AB11" i="4"/>
  <c r="AC7" i="4" s="1"/>
  <c r="W69" i="4"/>
  <c r="W78" i="4"/>
  <c r="AP5" i="9" s="1"/>
  <c r="Y85" i="4"/>
  <c r="V140" i="4"/>
  <c r="BO5" i="9" s="1"/>
  <c r="AD137" i="4"/>
  <c r="BN5" i="9" s="1"/>
  <c r="V110" i="4"/>
  <c r="AZ5" i="9" s="1"/>
  <c r="V108" i="4"/>
  <c r="AV5" i="9" s="1"/>
  <c r="V109" i="4"/>
  <c r="AX5" i="9" s="1"/>
  <c r="V107" i="4"/>
  <c r="AA97" i="4"/>
  <c r="Z97" i="4"/>
  <c r="Y97" i="4"/>
  <c r="X86" i="4"/>
  <c r="X87" i="4"/>
  <c r="X88" i="4"/>
  <c r="X89" i="4"/>
  <c r="X90" i="4"/>
  <c r="X91" i="4"/>
  <c r="X92" i="4"/>
  <c r="X93" i="4"/>
  <c r="X94" i="4"/>
  <c r="X95" i="4"/>
  <c r="X96" i="4"/>
  <c r="X97" i="4"/>
  <c r="X85" i="4"/>
  <c r="AA77" i="4"/>
  <c r="X72" i="4"/>
  <c r="X73" i="4"/>
  <c r="X74" i="4"/>
  <c r="X75" i="4"/>
  <c r="X76" i="4"/>
  <c r="X77" i="4"/>
  <c r="X71" i="4"/>
  <c r="X64" i="4"/>
  <c r="X65" i="4"/>
  <c r="X66" i="4"/>
  <c r="X67" i="4"/>
  <c r="X63" i="4"/>
  <c r="Y77" i="4"/>
  <c r="AA11" i="4"/>
  <c r="W5" i="9" s="1"/>
  <c r="AA21" i="4"/>
  <c r="W30" i="4"/>
  <c r="W29" i="4"/>
  <c r="Z5" i="9" s="1"/>
  <c r="AA39" i="4"/>
  <c r="AA54" i="4"/>
  <c r="AI5" i="9" s="1"/>
  <c r="Z39" i="4"/>
  <c r="W55" i="4"/>
  <c r="AJ5" i="9" s="1"/>
  <c r="Z54" i="4"/>
  <c r="Y54" i="4"/>
  <c r="X51" i="4"/>
  <c r="X52" i="4"/>
  <c r="X53" i="4"/>
  <c r="X54" i="4"/>
  <c r="X50" i="4"/>
  <c r="X49" i="4"/>
  <c r="X48" i="4"/>
  <c r="X47" i="4"/>
  <c r="X36" i="4"/>
  <c r="X39" i="4"/>
  <c r="X38" i="4"/>
  <c r="X37" i="4"/>
  <c r="Y39" i="4"/>
  <c r="X22" i="4"/>
  <c r="X21" i="4"/>
  <c r="X20" i="4"/>
  <c r="X19" i="4"/>
  <c r="X18" i="4"/>
  <c r="X17" i="4"/>
  <c r="Y30" i="4"/>
  <c r="AE5" i="9" s="1"/>
  <c r="Y29" i="4"/>
  <c r="X30" i="4"/>
  <c r="X29" i="4"/>
  <c r="AA5" i="9" s="1"/>
  <c r="Z21" i="4"/>
  <c r="Y21" i="4"/>
  <c r="Y11" i="4"/>
  <c r="X8" i="4"/>
  <c r="X9" i="4"/>
  <c r="X10" i="4"/>
  <c r="X11" i="4"/>
  <c r="X7" i="4"/>
  <c r="AE76" i="2"/>
  <c r="AD15" i="9" s="1"/>
  <c r="AE75" i="2"/>
  <c r="AC15" i="9" s="1"/>
  <c r="AE74" i="2"/>
  <c r="AB15" i="9" s="1"/>
  <c r="AE73" i="2"/>
  <c r="AA15" i="9" s="1"/>
  <c r="AE100" i="2"/>
  <c r="AF71" i="2"/>
  <c r="AF57" i="2"/>
  <c r="AE67" i="2"/>
  <c r="AE71" i="2"/>
  <c r="AE57" i="2"/>
  <c r="AE36" i="2"/>
  <c r="AA44" i="2"/>
  <c r="AA40" i="2"/>
  <c r="AA39" i="2"/>
  <c r="AA38" i="2"/>
  <c r="AC99" i="3"/>
  <c r="AC98" i="3"/>
  <c r="AB113" i="3"/>
  <c r="AB112" i="3"/>
  <c r="AB111" i="3"/>
  <c r="Y122" i="3"/>
  <c r="Y121" i="3"/>
  <c r="Y120" i="3"/>
  <c r="Y119" i="3"/>
  <c r="Y118" i="3"/>
  <c r="Y117" i="3"/>
  <c r="Y116" i="3"/>
  <c r="Y115" i="3"/>
  <c r="AD79" i="2"/>
  <c r="AD48" i="2"/>
  <c r="AD49" i="2"/>
  <c r="AD50" i="2"/>
  <c r="AD51" i="2"/>
  <c r="AD52" i="2"/>
  <c r="AD53" i="2"/>
  <c r="AD54" i="2"/>
  <c r="AD55" i="2"/>
  <c r="AD56" i="2"/>
  <c r="AD57" i="2"/>
  <c r="AD58" i="2"/>
  <c r="AD59" i="2"/>
  <c r="AD60" i="2"/>
  <c r="AD61" i="2"/>
  <c r="AD62" i="2"/>
  <c r="AD63" i="2"/>
  <c r="AD64" i="2"/>
  <c r="AD65" i="2"/>
  <c r="AD66" i="2"/>
  <c r="AD67" i="2"/>
  <c r="AD68" i="2"/>
  <c r="AD69" i="2"/>
  <c r="AD70" i="2"/>
  <c r="AD71" i="2"/>
  <c r="AD72" i="2"/>
  <c r="AD73" i="2"/>
  <c r="AD74" i="2"/>
  <c r="AD75" i="2"/>
  <c r="AD76" i="2"/>
  <c r="AD77" i="2"/>
  <c r="AD78" i="2"/>
  <c r="AD80" i="2"/>
  <c r="AD82" i="2"/>
  <c r="AD83" i="2"/>
  <c r="AD84" i="2"/>
  <c r="AD86" i="2"/>
  <c r="AD87" i="2"/>
  <c r="AD41" i="2" s="1"/>
  <c r="AG15" i="9" s="1"/>
  <c r="AD47" i="2"/>
  <c r="AK137" i="4" l="1"/>
  <c r="AC137" i="4"/>
  <c r="AJ137" i="4"/>
  <c r="AM131" i="4"/>
  <c r="AN131" i="4" s="1"/>
  <c r="AF48" i="13"/>
  <c r="AD40" i="2"/>
  <c r="AE15" i="9" s="1"/>
  <c r="AM137" i="4"/>
  <c r="AN137" i="4" s="1"/>
  <c r="AO137" i="4" s="1"/>
  <c r="AH107" i="4"/>
  <c r="AU5" i="9" s="1"/>
  <c r="AH109" i="4"/>
  <c r="AY5" i="9" s="1"/>
  <c r="AH108" i="4"/>
  <c r="AW5" i="9" s="1"/>
  <c r="AM127" i="4"/>
  <c r="AN127" i="4" s="1"/>
  <c r="AO127" i="4" s="1"/>
  <c r="AO131" i="4"/>
  <c r="AM129" i="4"/>
  <c r="AN129" i="4" s="1"/>
  <c r="AO129" i="4" s="1"/>
  <c r="AF127" i="4"/>
  <c r="BC5" i="9" s="1"/>
  <c r="AF130" i="4"/>
  <c r="BF5" i="9" s="1"/>
  <c r="AH130" i="4"/>
  <c r="AM130" i="4" s="1"/>
  <c r="AN130" i="4" s="1"/>
  <c r="AO130" i="4" s="1"/>
  <c r="AF126" i="4"/>
  <c r="BB5" i="9" s="1"/>
  <c r="AH126" i="4"/>
  <c r="AM126" i="4" s="1"/>
  <c r="AN126" i="4" s="1"/>
  <c r="AO126" i="4" s="1"/>
  <c r="AF132" i="4"/>
  <c r="BH5" i="9" s="1"/>
  <c r="AH132" i="4"/>
  <c r="AM132" i="4" s="1"/>
  <c r="AN132" i="4" s="1"/>
  <c r="AO132" i="4" s="1"/>
  <c r="AF128" i="4"/>
  <c r="BD5" i="9" s="1"/>
  <c r="AH128" i="4"/>
  <c r="AM128" i="4" s="1"/>
  <c r="AN128" i="4" s="1"/>
  <c r="AO128" i="4" s="1"/>
  <c r="AF129" i="4"/>
  <c r="BE5" i="9" s="1"/>
  <c r="AF131" i="4"/>
  <c r="BG5" i="9" s="1"/>
  <c r="AF133" i="4"/>
  <c r="BI5" i="9" s="1"/>
  <c r="AH133" i="4"/>
  <c r="AM133" i="4" s="1"/>
  <c r="AN133" i="4" s="1"/>
  <c r="AO133" i="4" s="1"/>
  <c r="AF134" i="4"/>
  <c r="BJ5" i="9" s="1"/>
  <c r="AH134" i="4"/>
  <c r="AM134" i="4" s="1"/>
  <c r="AN134" i="4" s="1"/>
  <c r="AO134" i="4" s="1"/>
  <c r="AM135" i="4"/>
  <c r="AN135" i="4" s="1"/>
  <c r="AO135" i="4" s="1"/>
  <c r="AF135" i="4"/>
  <c r="BK5" i="9" s="1"/>
  <c r="AK125" i="4"/>
  <c r="AM125" i="4" s="1"/>
  <c r="AN125" i="4" s="1"/>
  <c r="AO125" i="4" s="1"/>
  <c r="AA138" i="4"/>
  <c r="AM136" i="4"/>
  <c r="AN136" i="4" s="1"/>
  <c r="AO136" i="4" s="1"/>
  <c r="AF136" i="4"/>
  <c r="BL5" i="9" s="1"/>
  <c r="AF125" i="4"/>
  <c r="BA5" i="9" s="1"/>
  <c r="AF137" i="4"/>
  <c r="BM5" i="9" s="1"/>
  <c r="Z7" i="4"/>
  <c r="V5" i="9" s="1"/>
  <c r="Z88" i="4"/>
  <c r="AR5" i="9" s="1"/>
  <c r="Z71" i="4"/>
  <c r="AN5" i="9" s="1"/>
  <c r="Z63" i="4"/>
  <c r="AK5" i="9" s="1"/>
  <c r="Z47" i="4"/>
  <c r="AH5" i="9" s="1"/>
  <c r="Z36" i="4"/>
  <c r="AF5" i="9" s="1"/>
  <c r="Z17" i="4"/>
  <c r="X5" i="9" s="1"/>
  <c r="AA85" i="4"/>
  <c r="AQ5" i="9" s="1"/>
  <c r="AD38" i="2"/>
  <c r="X15" i="9" s="1"/>
  <c r="AD37" i="2"/>
  <c r="V15" i="9" s="1"/>
  <c r="AD35" i="2"/>
  <c r="S15" i="9" s="1"/>
  <c r="AD39" i="2"/>
  <c r="AD36" i="2"/>
  <c r="U15" i="9" s="1"/>
  <c r="X55" i="2"/>
  <c r="X56" i="2"/>
  <c r="X57" i="2"/>
  <c r="X58" i="2"/>
  <c r="X59" i="2"/>
  <c r="X60" i="2"/>
  <c r="X61" i="2"/>
  <c r="X62" i="2"/>
  <c r="X63" i="2"/>
  <c r="X64" i="2"/>
  <c r="X65" i="2"/>
  <c r="X66" i="2"/>
  <c r="X67" i="2"/>
  <c r="X68" i="2"/>
  <c r="X48" i="2"/>
  <c r="X49" i="2"/>
  <c r="X50" i="2"/>
  <c r="X51" i="2"/>
  <c r="X52" i="2"/>
  <c r="X53" i="2"/>
  <c r="X54" i="2"/>
  <c r="X44" i="2"/>
  <c r="X35" i="2"/>
  <c r="X37" i="2"/>
  <c r="X36" i="2"/>
  <c r="AA33" i="2"/>
  <c r="AA32" i="2"/>
  <c r="Z15" i="2"/>
  <c r="X40" i="2"/>
  <c r="X41" i="2"/>
  <c r="X42" i="2"/>
  <c r="X43" i="2"/>
  <c r="X45" i="2"/>
  <c r="X46" i="2"/>
  <c r="X47" i="2"/>
  <c r="X38" i="2"/>
  <c r="X39" i="2"/>
  <c r="X34" i="2"/>
  <c r="X32" i="2"/>
  <c r="X33" i="2"/>
  <c r="X15" i="2"/>
  <c r="X16" i="2"/>
  <c r="X17" i="2"/>
  <c r="X18" i="2"/>
  <c r="X19" i="2"/>
  <c r="X20" i="2"/>
  <c r="X21" i="2"/>
  <c r="X22" i="2"/>
  <c r="X23" i="2"/>
  <c r="X24" i="2"/>
  <c r="X25" i="2"/>
  <c r="X26" i="2"/>
  <c r="X27" i="2"/>
  <c r="X28" i="2"/>
  <c r="X29" i="2"/>
  <c r="X30" i="2"/>
  <c r="X14" i="2"/>
  <c r="X12" i="2"/>
  <c r="X11" i="2"/>
  <c r="X8" i="2"/>
  <c r="X9" i="2"/>
  <c r="X7" i="2"/>
  <c r="AB98" i="3"/>
  <c r="I5" i="9" s="1"/>
  <c r="X45" i="3"/>
  <c r="X41" i="3"/>
  <c r="AA140" i="3"/>
  <c r="Z142" i="3"/>
  <c r="Z141" i="3"/>
  <c r="Z140" i="3"/>
  <c r="AA132" i="3"/>
  <c r="Z133" i="3"/>
  <c r="Z134" i="3"/>
  <c r="Z135" i="3"/>
  <c r="Z136" i="3"/>
  <c r="Z137" i="3"/>
  <c r="Z132" i="3"/>
  <c r="Z113" i="3"/>
  <c r="V114" i="3" s="1"/>
  <c r="Z111" i="3"/>
  <c r="Z110" i="3"/>
  <c r="Z112" i="3"/>
  <c r="Z109" i="3"/>
  <c r="X122" i="3"/>
  <c r="S5" i="9" s="1"/>
  <c r="X121" i="3"/>
  <c r="R5" i="9" s="1"/>
  <c r="X120" i="3"/>
  <c r="Q5" i="9" s="1"/>
  <c r="X119" i="3"/>
  <c r="P5" i="9" s="1"/>
  <c r="X118" i="3"/>
  <c r="O5" i="9" s="1"/>
  <c r="X117" i="3"/>
  <c r="N5" i="9" s="1"/>
  <c r="X116" i="3"/>
  <c r="M5" i="9" s="1"/>
  <c r="X115" i="3"/>
  <c r="L5" i="9" s="1"/>
  <c r="Z98" i="3"/>
  <c r="Z99" i="3"/>
  <c r="Z100" i="3"/>
  <c r="Z101" i="3"/>
  <c r="Z102" i="3"/>
  <c r="Z103" i="3"/>
  <c r="Z104" i="3"/>
  <c r="Z105" i="3"/>
  <c r="Z106" i="3"/>
  <c r="Z107" i="3"/>
  <c r="Z97" i="3"/>
  <c r="V3" i="16" l="1"/>
  <c r="V3" i="15"/>
  <c r="V3" i="14"/>
  <c r="AF39" i="2"/>
  <c r="Z15" i="9"/>
  <c r="V3" i="2"/>
  <c r="V3" i="13"/>
  <c r="Z42" i="2"/>
  <c r="Q15" i="9" s="1"/>
  <c r="E15" i="9"/>
  <c r="AF43" i="2"/>
  <c r="AF47" i="2"/>
  <c r="AF40" i="2"/>
  <c r="AF44" i="2"/>
  <c r="AF41" i="2"/>
  <c r="AF45" i="2"/>
  <c r="AF42" i="2"/>
  <c r="AF46" i="2"/>
  <c r="A15" i="9"/>
  <c r="Z41" i="2"/>
  <c r="O15" i="9" s="1"/>
  <c r="Z40" i="2"/>
  <c r="N15" i="9" s="1"/>
  <c r="Z39" i="2"/>
  <c r="Z38" i="2"/>
  <c r="Z33" i="2"/>
  <c r="Z32" i="2"/>
  <c r="Z18" i="2"/>
  <c r="H15" i="9" s="1"/>
  <c r="Z12" i="2"/>
  <c r="F15" i="9" s="1"/>
  <c r="Z7" i="2"/>
  <c r="D15" i="9" s="1"/>
  <c r="C9" i="9" s="1"/>
  <c r="B10" i="9" s="1"/>
  <c r="Z14" i="2"/>
  <c r="G15" i="9" s="1"/>
  <c r="AB109" i="3"/>
  <c r="J5" i="9" s="1"/>
  <c r="X46" i="3"/>
  <c r="AB97" i="3"/>
  <c r="H5" i="9" s="1"/>
  <c r="AC132" i="3"/>
  <c r="T5" i="9" s="1"/>
  <c r="AC140" i="3"/>
  <c r="U5" i="9" s="1"/>
  <c r="V4" i="13" l="1"/>
  <c r="V4" i="14"/>
  <c r="V4" i="16"/>
  <c r="V4" i="15"/>
  <c r="A21" i="9"/>
  <c r="A39" i="9"/>
  <c r="A33" i="9"/>
  <c r="A27" i="9"/>
  <c r="M15" i="9"/>
  <c r="L15" i="9"/>
  <c r="K15" i="9"/>
  <c r="AF48" i="2"/>
  <c r="V4" i="2"/>
  <c r="B15" i="9" s="1"/>
  <c r="G5" i="9"/>
  <c r="J15" i="9"/>
  <c r="X43" i="3"/>
  <c r="D5" i="9" s="1"/>
  <c r="X44" i="3"/>
  <c r="E5" i="9" s="1"/>
  <c r="F5" i="9"/>
  <c r="X42" i="3"/>
  <c r="C5" i="9" s="1"/>
  <c r="B5" i="9"/>
  <c r="X40" i="3"/>
  <c r="V2" i="2" l="1"/>
  <c r="V2" i="15"/>
  <c r="V2" i="16"/>
  <c r="V2" i="14"/>
  <c r="V2" i="13"/>
  <c r="B39" i="9"/>
  <c r="B33" i="9"/>
  <c r="B27" i="9"/>
  <c r="B21" i="9"/>
  <c r="A5" i="9"/>
  <c r="B47" i="2" l="1"/>
</calcChain>
</file>

<file path=xl/sharedStrings.xml><?xml version="1.0" encoding="utf-8"?>
<sst xmlns="http://schemas.openxmlformats.org/spreadsheetml/2006/main" count="5593" uniqueCount="2399">
  <si>
    <t>【調査の目的】</t>
  </si>
  <si>
    <r>
      <t xml:space="preserve">(9) </t>
    </r>
    <r>
      <rPr>
        <sz val="10"/>
        <color theme="1"/>
        <rFont val="ＭＳ 明朝"/>
        <family val="1"/>
        <charset val="128"/>
      </rPr>
      <t>アルコール関連問題</t>
    </r>
  </si>
  <si>
    <r>
      <t xml:space="preserve">(2) </t>
    </r>
    <r>
      <rPr>
        <sz val="10"/>
        <color theme="1"/>
        <rFont val="ＭＳ 明朝"/>
        <family val="1"/>
        <charset val="128"/>
      </rPr>
      <t>受けていない</t>
    </r>
  </si>
  <si>
    <t>）</t>
    <phoneticPr fontId="2"/>
  </si>
  <si>
    <r>
      <t xml:space="preserve">(3) </t>
    </r>
    <r>
      <rPr>
        <sz val="10"/>
        <color theme="1"/>
        <rFont val="ＭＳ 明朝"/>
        <family val="1"/>
        <charset val="128"/>
      </rPr>
      <t>不明</t>
    </r>
  </si>
  <si>
    <r>
      <t xml:space="preserve">(4) </t>
    </r>
    <r>
      <rPr>
        <sz val="10"/>
        <color theme="1"/>
        <rFont val="ＭＳ 明朝"/>
        <family val="1"/>
        <charset val="128"/>
      </rPr>
      <t>不明</t>
    </r>
  </si>
  <si>
    <r>
      <t xml:space="preserve">(1) </t>
    </r>
    <r>
      <rPr>
        <sz val="10"/>
        <color theme="1"/>
        <rFont val="ＭＳ 明朝"/>
        <family val="1"/>
        <charset val="128"/>
      </rPr>
      <t>定期的な訪問見守りの実施</t>
    </r>
  </si>
  <si>
    <r>
      <t xml:space="preserve">(2) </t>
    </r>
    <r>
      <rPr>
        <sz val="10"/>
        <color theme="1"/>
        <rFont val="ＭＳ 明朝"/>
        <family val="1"/>
        <charset val="128"/>
      </rPr>
      <t>社会福祉協議会や地域包括支援センターなど外部の関係機関による支援</t>
    </r>
  </si>
  <si>
    <r>
      <t xml:space="preserve">(3) </t>
    </r>
    <r>
      <rPr>
        <sz val="10"/>
        <color theme="1"/>
        <rFont val="ＭＳ 明朝"/>
        <family val="1"/>
        <charset val="128"/>
      </rPr>
      <t>法律に基づく対応（勧告・命令・代執行）</t>
    </r>
  </si>
  <si>
    <r>
      <t xml:space="preserve">(4) </t>
    </r>
    <r>
      <rPr>
        <sz val="10"/>
        <color theme="1"/>
        <rFont val="ＭＳ 明朝"/>
        <family val="1"/>
        <charset val="128"/>
      </rPr>
      <t>条例・要綱に基づく対応（勧告・命令・代執行）</t>
    </r>
  </si>
  <si>
    <r>
      <t xml:space="preserve">(1) </t>
    </r>
    <r>
      <rPr>
        <sz val="10"/>
        <color theme="1"/>
        <rFont val="ＭＳ 明朝"/>
        <family val="1"/>
        <charset val="128"/>
      </rPr>
      <t>身体能力の低下、身体障害、身体疾患</t>
    </r>
  </si>
  <si>
    <r>
      <t xml:space="preserve">(2) </t>
    </r>
    <r>
      <rPr>
        <sz val="10"/>
        <color theme="1"/>
        <rFont val="ＭＳ 明朝"/>
        <family val="1"/>
        <charset val="128"/>
      </rPr>
      <t>判断力の低下、認知症</t>
    </r>
  </si>
  <si>
    <r>
      <t xml:space="preserve">(3) </t>
    </r>
    <r>
      <rPr>
        <sz val="10"/>
        <color theme="1"/>
        <rFont val="ＭＳ 明朝"/>
        <family val="1"/>
        <charset val="128"/>
      </rPr>
      <t>統合失調症やうつ病などの精神障害、精神疾患</t>
    </r>
  </si>
  <si>
    <r>
      <t xml:space="preserve">(4) </t>
    </r>
    <r>
      <rPr>
        <sz val="10"/>
        <color theme="1"/>
        <rFont val="ＭＳ 明朝"/>
        <family val="1"/>
        <charset val="128"/>
      </rPr>
      <t>知的障害</t>
    </r>
  </si>
  <si>
    <r>
      <t xml:space="preserve">(5) </t>
    </r>
    <r>
      <rPr>
        <sz val="10"/>
        <color theme="1"/>
        <rFont val="ＭＳ 明朝"/>
        <family val="1"/>
        <charset val="128"/>
      </rPr>
      <t>発達障害</t>
    </r>
    <phoneticPr fontId="2"/>
  </si>
  <si>
    <r>
      <t xml:space="preserve">(6) </t>
    </r>
    <r>
      <rPr>
        <sz val="10"/>
        <color theme="1"/>
        <rFont val="ＭＳ 明朝"/>
        <family val="1"/>
        <charset val="128"/>
      </rPr>
      <t>身体的・心理的虐待・ネグレクト</t>
    </r>
    <phoneticPr fontId="2"/>
  </si>
  <si>
    <r>
      <t xml:space="preserve">(7) </t>
    </r>
    <r>
      <rPr>
        <sz val="10"/>
        <color theme="1"/>
        <rFont val="ＭＳ 明朝"/>
        <family val="1"/>
        <charset val="128"/>
      </rPr>
      <t>経済的困窮</t>
    </r>
    <phoneticPr fontId="2"/>
  </si>
  <si>
    <r>
      <t xml:space="preserve">(8) </t>
    </r>
    <r>
      <rPr>
        <sz val="10"/>
        <color theme="1"/>
        <rFont val="ＭＳ 明朝"/>
        <family val="1"/>
        <charset val="128"/>
      </rPr>
      <t>消費者被害・経済的虐待</t>
    </r>
  </si>
  <si>
    <r>
      <t xml:space="preserve">(10) </t>
    </r>
    <r>
      <rPr>
        <sz val="10"/>
        <color theme="1"/>
        <rFont val="ＭＳ 明朝"/>
        <family val="1"/>
        <charset val="128"/>
      </rPr>
      <t>家族や地域からの孤立</t>
    </r>
  </si>
  <si>
    <r>
      <t xml:space="preserve">(11) </t>
    </r>
    <r>
      <rPr>
        <sz val="10"/>
        <color theme="1"/>
        <rFont val="ＭＳ 明朝"/>
        <family val="1"/>
        <charset val="128"/>
      </rPr>
      <t>その他　（</t>
    </r>
    <phoneticPr fontId="2"/>
  </si>
  <si>
    <r>
      <rPr>
        <sz val="10"/>
        <color theme="1"/>
        <rFont val="ＭＳ 明朝"/>
        <family val="1"/>
        <charset val="128"/>
      </rPr>
      <t>）</t>
    </r>
    <phoneticPr fontId="2"/>
  </si>
  <si>
    <r>
      <rPr>
        <sz val="10"/>
        <color theme="1"/>
        <rFont val="ＭＳ 明朝"/>
        <family val="1"/>
        <charset val="128"/>
      </rPr>
      <t xml:space="preserve">保健・医療
・福祉
サービスの
受給状況
</t>
    </r>
    <phoneticPr fontId="2"/>
  </si>
  <si>
    <r>
      <t xml:space="preserve"> (1) </t>
    </r>
    <r>
      <rPr>
        <sz val="10"/>
        <color theme="1"/>
        <rFont val="ＭＳ 明朝"/>
        <family val="1"/>
        <charset val="128"/>
      </rPr>
      <t>受けている</t>
    </r>
  </si>
  <si>
    <r>
      <rPr>
        <sz val="10"/>
        <color theme="1"/>
        <rFont val="ＭＳ 明朝"/>
        <family val="1"/>
        <charset val="128"/>
      </rPr>
      <t>①</t>
    </r>
    <r>
      <rPr>
        <sz val="10"/>
        <color theme="1"/>
        <rFont val="Century"/>
        <family val="1"/>
      </rPr>
      <t xml:space="preserve"> </t>
    </r>
    <r>
      <rPr>
        <sz val="10"/>
        <color theme="1"/>
        <rFont val="ＭＳ 明朝"/>
        <family val="1"/>
        <charset val="128"/>
      </rPr>
      <t>介護・高齢者福祉サービス</t>
    </r>
  </si>
  <si>
    <r>
      <rPr>
        <sz val="10"/>
        <color theme="1"/>
        <rFont val="ＭＳ 明朝"/>
        <family val="1"/>
        <charset val="128"/>
      </rPr>
      <t>②</t>
    </r>
    <r>
      <rPr>
        <sz val="10"/>
        <color theme="1"/>
        <rFont val="Century"/>
        <family val="1"/>
      </rPr>
      <t xml:space="preserve"> </t>
    </r>
    <r>
      <rPr>
        <sz val="10"/>
        <color theme="1"/>
        <rFont val="ＭＳ 明朝"/>
        <family val="1"/>
        <charset val="128"/>
      </rPr>
      <t>障害福祉サービス</t>
    </r>
  </si>
  <si>
    <r>
      <rPr>
        <sz val="10"/>
        <color theme="1"/>
        <rFont val="ＭＳ 明朝"/>
        <family val="1"/>
        <charset val="128"/>
      </rPr>
      <t>③</t>
    </r>
    <r>
      <rPr>
        <sz val="10"/>
        <color theme="1"/>
        <rFont val="Century"/>
        <family val="1"/>
      </rPr>
      <t xml:space="preserve"> </t>
    </r>
    <r>
      <rPr>
        <sz val="10"/>
        <color theme="1"/>
        <rFont val="ＭＳ 明朝"/>
        <family val="1"/>
        <charset val="128"/>
      </rPr>
      <t>生活保護制度・生活困窮者自立支援制度</t>
    </r>
  </si>
  <si>
    <r>
      <rPr>
        <sz val="10"/>
        <color theme="1"/>
        <rFont val="ＭＳ 明朝"/>
        <family val="1"/>
        <charset val="128"/>
      </rPr>
      <t>④</t>
    </r>
    <r>
      <rPr>
        <sz val="10"/>
        <color theme="1"/>
        <rFont val="Century"/>
        <family val="1"/>
      </rPr>
      <t xml:space="preserve"> </t>
    </r>
    <r>
      <rPr>
        <sz val="10"/>
        <color theme="1"/>
        <rFont val="ＭＳ 明朝"/>
        <family val="1"/>
        <charset val="128"/>
      </rPr>
      <t>健康診断や保健相談の実施</t>
    </r>
  </si>
  <si>
    <r>
      <rPr>
        <sz val="10"/>
        <color theme="1"/>
        <rFont val="ＭＳ 明朝"/>
        <family val="1"/>
        <charset val="128"/>
      </rPr>
      <t>→</t>
    </r>
    <r>
      <rPr>
        <u/>
        <sz val="10"/>
        <color theme="1"/>
        <rFont val="ＭＳ 明朝"/>
        <family val="1"/>
        <charset val="128"/>
      </rPr>
      <t>その要因として、どのようなことが考えられますか。</t>
    </r>
  </si>
  <si>
    <r>
      <rPr>
        <sz val="10"/>
        <color theme="1"/>
        <rFont val="ＭＳ 明朝"/>
        <family val="1"/>
        <charset val="128"/>
      </rPr>
      <t>①</t>
    </r>
    <r>
      <rPr>
        <sz val="10"/>
        <color theme="1"/>
        <rFont val="Century"/>
        <family val="1"/>
      </rPr>
      <t xml:space="preserve"> </t>
    </r>
    <r>
      <rPr>
        <sz val="10"/>
        <color theme="1"/>
        <rFont val="ＭＳ 明朝"/>
        <family val="1"/>
        <charset val="128"/>
      </rPr>
      <t>適用しうる保健・医療・福祉サービスがない</t>
    </r>
  </si>
  <si>
    <r>
      <rPr>
        <sz val="10"/>
        <color theme="1"/>
        <rFont val="ＭＳ 明朝"/>
        <family val="1"/>
        <charset val="128"/>
      </rPr>
      <t>②</t>
    </r>
    <r>
      <rPr>
        <sz val="10"/>
        <color theme="1"/>
        <rFont val="Century"/>
        <family val="1"/>
      </rPr>
      <t xml:space="preserve"> </t>
    </r>
    <r>
      <rPr>
        <sz val="10"/>
        <color theme="1"/>
        <rFont val="ＭＳ 明朝"/>
        <family val="1"/>
        <charset val="128"/>
      </rPr>
      <t>本人が保健・医療・福祉サービスを受けることを望まない</t>
    </r>
  </si>
  <si>
    <r>
      <rPr>
        <sz val="10"/>
        <color theme="1"/>
        <rFont val="ＭＳ 明朝"/>
        <family val="1"/>
        <charset val="128"/>
      </rPr>
      <t>③</t>
    </r>
    <r>
      <rPr>
        <sz val="10"/>
        <color theme="1"/>
        <rFont val="Century"/>
        <family val="1"/>
      </rPr>
      <t xml:space="preserve"> </t>
    </r>
    <r>
      <rPr>
        <sz val="10"/>
        <color theme="1"/>
        <rFont val="ＭＳ 明朝"/>
        <family val="1"/>
        <charset val="128"/>
      </rPr>
      <t>保健・医療・福祉サービスに対する申請が困難</t>
    </r>
  </si>
  <si>
    <r>
      <rPr>
        <sz val="10"/>
        <color theme="1"/>
        <rFont val="ＭＳ 明朝"/>
        <family val="1"/>
        <charset val="128"/>
      </rPr>
      <t>精神科医療
機関への
入通院歴</t>
    </r>
    <phoneticPr fontId="2"/>
  </si>
  <si>
    <r>
      <t xml:space="preserve">(1) </t>
    </r>
    <r>
      <rPr>
        <sz val="10"/>
        <color theme="1"/>
        <rFont val="ＭＳ 明朝"/>
        <family val="1"/>
        <charset val="128"/>
      </rPr>
      <t>入院歴あり　→期間が分かる場合：　およそ</t>
    </r>
    <phoneticPr fontId="2"/>
  </si>
  <si>
    <r>
      <rPr>
        <sz val="10"/>
        <color theme="1"/>
        <rFont val="ＭＳ 明朝"/>
        <family val="1"/>
        <charset val="128"/>
      </rPr>
      <t>年</t>
    </r>
    <rPh sb="0" eb="1">
      <t>ネン</t>
    </rPh>
    <phoneticPr fontId="2"/>
  </si>
  <si>
    <r>
      <rPr>
        <sz val="10"/>
        <color theme="1"/>
        <rFont val="ＭＳ 明朝"/>
        <family val="1"/>
        <charset val="128"/>
      </rPr>
      <t>か月</t>
    </r>
    <rPh sb="1" eb="2">
      <t>ツキ</t>
    </rPh>
    <phoneticPr fontId="2"/>
  </si>
  <si>
    <r>
      <t xml:space="preserve">(2) </t>
    </r>
    <r>
      <rPr>
        <sz val="10"/>
        <color theme="1"/>
        <rFont val="ＭＳ 明朝"/>
        <family val="1"/>
        <charset val="128"/>
      </rPr>
      <t>通院歴あり　→期間が分かる場合：　およそ</t>
    </r>
    <phoneticPr fontId="2"/>
  </si>
  <si>
    <r>
      <t xml:space="preserve">(3) </t>
    </r>
    <r>
      <rPr>
        <sz val="10"/>
        <color theme="1"/>
        <rFont val="ＭＳ 明朝"/>
        <family val="1"/>
        <charset val="128"/>
      </rPr>
      <t>なし</t>
    </r>
    <phoneticPr fontId="2"/>
  </si>
  <si>
    <r>
      <rPr>
        <sz val="10"/>
        <color theme="1"/>
        <rFont val="ＭＳ 明朝"/>
        <family val="1"/>
        <charset val="128"/>
      </rPr>
      <t xml:space="preserve">現在の
対応状況
</t>
    </r>
    <phoneticPr fontId="2"/>
  </si>
  <si>
    <r>
      <rPr>
        <sz val="10"/>
        <color theme="1"/>
        <rFont val="ＭＳ 明朝"/>
        <family val="1"/>
        <charset val="128"/>
      </rPr>
      <t>①</t>
    </r>
    <r>
      <rPr>
        <sz val="10"/>
        <color theme="1"/>
        <rFont val="Century"/>
        <family val="1"/>
      </rPr>
      <t xml:space="preserve"> </t>
    </r>
    <r>
      <rPr>
        <sz val="10"/>
        <color theme="1"/>
        <rFont val="ＭＳ 明朝"/>
        <family val="1"/>
        <charset val="128"/>
      </rPr>
      <t>廃棄物処理法</t>
    </r>
    <phoneticPr fontId="2"/>
  </si>
  <si>
    <r>
      <rPr>
        <sz val="10"/>
        <color theme="1"/>
        <rFont val="ＭＳ 明朝"/>
        <family val="1"/>
        <charset val="128"/>
      </rPr>
      <t>②</t>
    </r>
    <r>
      <rPr>
        <sz val="10"/>
        <color theme="1"/>
        <rFont val="Century"/>
        <family val="1"/>
      </rPr>
      <t xml:space="preserve"> </t>
    </r>
    <r>
      <rPr>
        <sz val="10"/>
        <color theme="1"/>
        <rFont val="ＭＳ 明朝"/>
        <family val="1"/>
        <charset val="128"/>
      </rPr>
      <t>道路交通法</t>
    </r>
  </si>
  <si>
    <r>
      <rPr>
        <sz val="10"/>
        <color theme="1"/>
        <rFont val="ＭＳ 明朝"/>
        <family val="1"/>
        <charset val="128"/>
      </rPr>
      <t>③</t>
    </r>
    <r>
      <rPr>
        <sz val="10"/>
        <color theme="1"/>
        <rFont val="Century"/>
        <family val="1"/>
      </rPr>
      <t xml:space="preserve"> </t>
    </r>
    <r>
      <rPr>
        <sz val="10"/>
        <color theme="1"/>
        <rFont val="ＭＳ 明朝"/>
        <family val="1"/>
        <charset val="128"/>
      </rPr>
      <t>道路法</t>
    </r>
  </si>
  <si>
    <r>
      <rPr>
        <sz val="10"/>
        <color theme="1"/>
        <rFont val="ＭＳ 明朝"/>
        <family val="1"/>
        <charset val="128"/>
      </rPr>
      <t>④</t>
    </r>
    <r>
      <rPr>
        <sz val="10"/>
        <color theme="1"/>
        <rFont val="Century"/>
        <family val="1"/>
      </rPr>
      <t xml:space="preserve"> </t>
    </r>
    <r>
      <rPr>
        <sz val="10"/>
        <color theme="1"/>
        <rFont val="ＭＳ 明朝"/>
        <family val="1"/>
        <charset val="128"/>
      </rPr>
      <t>消防法</t>
    </r>
  </si>
  <si>
    <r>
      <rPr>
        <sz val="10"/>
        <color theme="1"/>
        <rFont val="ＭＳ 明朝"/>
        <family val="1"/>
        <charset val="128"/>
      </rPr>
      <t>⑤</t>
    </r>
    <r>
      <rPr>
        <sz val="10"/>
        <color theme="1"/>
        <rFont val="Century"/>
        <family val="1"/>
      </rPr>
      <t xml:space="preserve"> </t>
    </r>
    <r>
      <rPr>
        <sz val="10"/>
        <color theme="1"/>
        <rFont val="ＭＳ 明朝"/>
        <family val="1"/>
        <charset val="128"/>
      </rPr>
      <t>景観法　</t>
    </r>
  </si>
  <si>
    <r>
      <rPr>
        <sz val="10"/>
        <color theme="1"/>
        <rFont val="ＭＳ 明朝"/>
        <family val="1"/>
        <charset val="128"/>
      </rPr>
      <t>⑥建築基準法</t>
    </r>
  </si>
  <si>
    <r>
      <rPr>
        <sz val="10"/>
        <color theme="1"/>
        <rFont val="ＭＳ 明朝"/>
        <family val="1"/>
        <charset val="128"/>
      </rPr>
      <t>⑦</t>
    </r>
    <r>
      <rPr>
        <sz val="10"/>
        <color theme="1"/>
        <rFont val="Century"/>
        <family val="1"/>
      </rPr>
      <t xml:space="preserve"> </t>
    </r>
    <r>
      <rPr>
        <sz val="10"/>
        <color theme="1"/>
        <rFont val="ＭＳ 明朝"/>
        <family val="1"/>
        <charset val="128"/>
      </rPr>
      <t>その他（</t>
    </r>
  </si>
  <si>
    <r>
      <rPr>
        <sz val="10"/>
        <color theme="1"/>
        <rFont val="ＭＳ 明朝"/>
        <family val="1"/>
        <charset val="128"/>
      </rPr>
      <t>）</t>
    </r>
    <phoneticPr fontId="2"/>
  </si>
  <si>
    <r>
      <t xml:space="preserve">(5) </t>
    </r>
    <r>
      <rPr>
        <sz val="10"/>
        <color theme="1"/>
        <rFont val="ＭＳ 明朝"/>
        <family val="1"/>
        <charset val="128"/>
      </rPr>
      <t>経済的支援や一斉清掃などの独自の支援制度の適用</t>
    </r>
  </si>
  <si>
    <r>
      <t xml:space="preserve">(6) </t>
    </r>
    <r>
      <rPr>
        <sz val="10"/>
        <color theme="1"/>
        <rFont val="ＭＳ 明朝"/>
        <family val="1"/>
        <charset val="128"/>
      </rPr>
      <t>家族・親族による対応・支援の促進</t>
    </r>
    <phoneticPr fontId="2"/>
  </si>
  <si>
    <r>
      <t xml:space="preserve">(7) </t>
    </r>
    <r>
      <rPr>
        <sz val="10"/>
        <color theme="1"/>
        <rFont val="ＭＳ 明朝"/>
        <family val="1"/>
        <charset val="128"/>
      </rPr>
      <t>成年後見制度の活用（検討中を含む）</t>
    </r>
  </si>
  <si>
    <r>
      <t xml:space="preserve">(1) </t>
    </r>
    <r>
      <rPr>
        <sz val="10"/>
        <color theme="1"/>
        <rFont val="ＭＳ 明朝"/>
        <family val="1"/>
        <charset val="128"/>
      </rPr>
      <t>本人との接触・交渉ができない</t>
    </r>
  </si>
  <si>
    <t>(2) 本人が解消を望んでいない</t>
  </si>
  <si>
    <r>
      <t xml:space="preserve">(3) </t>
    </r>
    <r>
      <rPr>
        <sz val="10"/>
        <color theme="1"/>
        <rFont val="ＭＳ 明朝"/>
        <family val="1"/>
        <charset val="128"/>
      </rPr>
      <t>解消するための制度がない</t>
    </r>
  </si>
  <si>
    <r>
      <t xml:space="preserve">(5) </t>
    </r>
    <r>
      <rPr>
        <sz val="10"/>
        <color theme="1"/>
        <rFont val="ＭＳ 明朝"/>
        <family val="1"/>
        <charset val="128"/>
      </rPr>
      <t>解消方法について、住民や行政内部での合意形成が整わない</t>
    </r>
  </si>
  <si>
    <r>
      <t xml:space="preserve">(4) </t>
    </r>
    <r>
      <rPr>
        <sz val="10"/>
        <color theme="1"/>
        <rFont val="ＭＳ 明朝"/>
        <family val="1"/>
        <charset val="128"/>
      </rPr>
      <t>行政側の取組み体制が整わない</t>
    </r>
  </si>
  <si>
    <r>
      <t>(6)</t>
    </r>
    <r>
      <rPr>
        <sz val="10"/>
        <color theme="1"/>
        <rFont val="ＭＳ Ｐ明朝"/>
        <family val="1"/>
        <charset val="128"/>
      </rPr>
      <t>その他　（</t>
    </r>
    <phoneticPr fontId="2"/>
  </si>
  <si>
    <r>
      <t>(8)</t>
    </r>
    <r>
      <rPr>
        <sz val="10"/>
        <color theme="1"/>
        <rFont val="ＭＳ 明朝"/>
        <family val="1"/>
        <charset val="128"/>
      </rPr>
      <t>その他（</t>
    </r>
    <phoneticPr fontId="2"/>
  </si>
  <si>
    <t>解消が
困難な
理由</t>
    <phoneticPr fontId="2"/>
  </si>
  <si>
    <t>種類</t>
  </si>
  <si>
    <r>
      <t xml:space="preserve">(1) </t>
    </r>
    <r>
      <rPr>
        <sz val="10"/>
        <color theme="1"/>
        <rFont val="ＭＳ 明朝"/>
        <family val="1"/>
        <charset val="128"/>
      </rPr>
      <t>いわゆる「ごみ屋敷」</t>
    </r>
  </si>
  <si>
    <t>(2) 樹木の繁茂</t>
  </si>
  <si>
    <t>(3) 多頭飼育・給餌</t>
  </si>
  <si>
    <t>→　レベル</t>
  </si>
  <si>
    <t>①「持込み型ごみ屋敷」</t>
  </si>
  <si>
    <t>②「溜め込み型ごみ屋敷」</t>
  </si>
  <si>
    <r>
      <t xml:space="preserve">(1) </t>
    </r>
    <r>
      <rPr>
        <sz val="10"/>
        <color theme="1"/>
        <rFont val="ＭＳ 明朝"/>
        <family val="1"/>
        <charset val="128"/>
      </rPr>
      <t>～</t>
    </r>
    <r>
      <rPr>
        <sz val="10"/>
        <color theme="1"/>
        <rFont val="Century"/>
        <family val="1"/>
      </rPr>
      <t>5</t>
    </r>
    <r>
      <rPr>
        <sz val="10"/>
        <color theme="1"/>
        <rFont val="ＭＳ 明朝"/>
        <family val="1"/>
        <charset val="128"/>
      </rPr>
      <t>年未満</t>
    </r>
  </si>
  <si>
    <t>(2) 5年以上～10年未満</t>
  </si>
  <si>
    <r>
      <t>(3) 10</t>
    </r>
    <r>
      <rPr>
        <sz val="10"/>
        <color theme="1"/>
        <rFont val="ＭＳ 明朝"/>
        <family val="1"/>
        <charset val="128"/>
      </rPr>
      <t>年以上～</t>
    </r>
    <r>
      <rPr>
        <sz val="10"/>
        <color theme="1"/>
        <rFont val="Century"/>
        <family val="1"/>
      </rPr>
      <t>20</t>
    </r>
    <r>
      <rPr>
        <sz val="10"/>
        <color theme="1"/>
        <rFont val="ＭＳ 明朝"/>
        <family val="1"/>
        <charset val="128"/>
      </rPr>
      <t>年未満　</t>
    </r>
    <phoneticPr fontId="2"/>
  </si>
  <si>
    <r>
      <t>(4) 20</t>
    </r>
    <r>
      <rPr>
        <sz val="10"/>
        <color theme="1"/>
        <rFont val="ＭＳ 明朝"/>
        <family val="1"/>
        <charset val="128"/>
      </rPr>
      <t>年以上</t>
    </r>
  </si>
  <si>
    <t>把握して
いる期間</t>
    <phoneticPr fontId="2"/>
  </si>
  <si>
    <t>(1) 病害虫やネズミ等の発生</t>
  </si>
  <si>
    <t>(2) 悪臭</t>
  </si>
  <si>
    <r>
      <t xml:space="preserve">(3) </t>
    </r>
    <r>
      <rPr>
        <sz val="10"/>
        <color theme="1"/>
        <rFont val="ＭＳ 明朝"/>
        <family val="1"/>
        <charset val="128"/>
      </rPr>
      <t>往来の支障</t>
    </r>
    <phoneticPr fontId="2"/>
  </si>
  <si>
    <r>
      <t xml:space="preserve">(4) </t>
    </r>
    <r>
      <rPr>
        <sz val="10"/>
        <color theme="1"/>
        <rFont val="ＭＳ 明朝"/>
        <family val="1"/>
        <charset val="128"/>
      </rPr>
      <t>防犯上の支障</t>
    </r>
  </si>
  <si>
    <r>
      <t xml:space="preserve">(6) </t>
    </r>
    <r>
      <rPr>
        <sz val="10"/>
        <color theme="1"/>
        <rFont val="ＭＳ 明朝"/>
        <family val="1"/>
        <charset val="128"/>
      </rPr>
      <t>火災発生（おそれを含む）</t>
    </r>
  </si>
  <si>
    <r>
      <t xml:space="preserve">(7) </t>
    </r>
    <r>
      <rPr>
        <sz val="10"/>
        <color theme="1"/>
        <rFont val="ＭＳ 明朝"/>
        <family val="1"/>
        <charset val="128"/>
      </rPr>
      <t>当該家屋の劣化・倒壊</t>
    </r>
  </si>
  <si>
    <r>
      <t xml:space="preserve">(5) </t>
    </r>
    <r>
      <rPr>
        <sz val="10"/>
        <color theme="1"/>
        <rFont val="ＭＳ 明朝"/>
        <family val="1"/>
        <charset val="128"/>
      </rPr>
      <t>物品の崩落（おそれを含む）</t>
    </r>
    <phoneticPr fontId="2"/>
  </si>
  <si>
    <r>
      <t xml:space="preserve">(8) </t>
    </r>
    <r>
      <rPr>
        <sz val="10"/>
        <color theme="1"/>
        <rFont val="ＭＳ 明朝"/>
        <family val="1"/>
        <charset val="128"/>
      </rPr>
      <t>近隣家屋の劣化・倒壊</t>
    </r>
  </si>
  <si>
    <r>
      <t xml:space="preserve">(9) </t>
    </r>
    <r>
      <rPr>
        <sz val="10"/>
        <color theme="1"/>
        <rFont val="ＭＳ 明朝"/>
        <family val="1"/>
        <charset val="128"/>
      </rPr>
      <t>騒音の発生</t>
    </r>
  </si>
  <si>
    <r>
      <t xml:space="preserve">(10) </t>
    </r>
    <r>
      <rPr>
        <sz val="10"/>
        <color theme="1"/>
        <rFont val="ＭＳ 明朝"/>
        <family val="1"/>
        <charset val="128"/>
      </rPr>
      <t>景観の悪化</t>
    </r>
  </si>
  <si>
    <t>発生
している
影響</t>
    <phoneticPr fontId="2"/>
  </si>
  <si>
    <t>住まい</t>
    <phoneticPr fontId="2"/>
  </si>
  <si>
    <r>
      <t xml:space="preserve">(11) </t>
    </r>
    <r>
      <rPr>
        <sz val="10"/>
        <color theme="1"/>
        <rFont val="ＭＳ 明朝"/>
        <family val="1"/>
        <charset val="128"/>
      </rPr>
      <t>不法投棄の誘発</t>
    </r>
    <phoneticPr fontId="2"/>
  </si>
  <si>
    <r>
      <t xml:space="preserve">(1) </t>
    </r>
    <r>
      <rPr>
        <sz val="10"/>
        <color theme="1"/>
        <rFont val="ＭＳ 明朝"/>
        <family val="1"/>
        <charset val="128"/>
      </rPr>
      <t>～</t>
    </r>
    <r>
      <rPr>
        <sz val="10"/>
        <color theme="1"/>
        <rFont val="Century"/>
        <family val="1"/>
      </rPr>
      <t>30</t>
    </r>
    <r>
      <rPr>
        <sz val="10"/>
        <color theme="1"/>
        <rFont val="ＭＳ 明朝"/>
        <family val="1"/>
        <charset val="128"/>
      </rPr>
      <t>代</t>
    </r>
  </si>
  <si>
    <r>
      <t>(2) 40</t>
    </r>
    <r>
      <rPr>
        <sz val="10"/>
        <color theme="1"/>
        <rFont val="ＭＳ 明朝"/>
        <family val="1"/>
        <charset val="128"/>
      </rPr>
      <t>代～</t>
    </r>
    <r>
      <rPr>
        <sz val="10"/>
        <color theme="1"/>
        <rFont val="Century"/>
        <family val="1"/>
      </rPr>
      <t>64</t>
    </r>
    <r>
      <rPr>
        <sz val="10"/>
        <color theme="1"/>
        <rFont val="ＭＳ 明朝"/>
        <family val="1"/>
        <charset val="128"/>
      </rPr>
      <t>歳</t>
    </r>
  </si>
  <si>
    <r>
      <t>(3) 65</t>
    </r>
    <r>
      <rPr>
        <sz val="10"/>
        <color theme="1"/>
        <rFont val="ＭＳ 明朝"/>
        <family val="1"/>
        <charset val="128"/>
      </rPr>
      <t>歳以上</t>
    </r>
  </si>
  <si>
    <r>
      <t xml:space="preserve">(2) </t>
    </r>
    <r>
      <rPr>
        <sz val="10"/>
        <color theme="1"/>
        <rFont val="ＭＳ 明朝"/>
        <family val="1"/>
        <charset val="128"/>
      </rPr>
      <t>女</t>
    </r>
  </si>
  <si>
    <t>本人の性別</t>
  </si>
  <si>
    <t>同居人</t>
  </si>
  <si>
    <r>
      <t xml:space="preserve">(1) </t>
    </r>
    <r>
      <rPr>
        <sz val="10"/>
        <color theme="1"/>
        <rFont val="ＭＳ 明朝"/>
        <family val="1"/>
        <charset val="128"/>
      </rPr>
      <t>いない</t>
    </r>
  </si>
  <si>
    <r>
      <t xml:space="preserve">(2) </t>
    </r>
    <r>
      <rPr>
        <sz val="10"/>
        <color theme="1"/>
        <rFont val="ＭＳ 明朝"/>
        <family val="1"/>
        <charset val="128"/>
      </rPr>
      <t>いる</t>
    </r>
  </si>
  <si>
    <r>
      <t xml:space="preserve">(1) </t>
    </r>
    <r>
      <rPr>
        <sz val="10"/>
        <color theme="1"/>
        <rFont val="ＭＳ 明朝"/>
        <family val="1"/>
        <charset val="128"/>
      </rPr>
      <t>本人からの相談</t>
    </r>
  </si>
  <si>
    <r>
      <t xml:space="preserve">(2) </t>
    </r>
    <r>
      <rPr>
        <sz val="10"/>
        <color theme="1"/>
        <rFont val="ＭＳ 明朝"/>
        <family val="1"/>
        <charset val="128"/>
      </rPr>
      <t>家族・親族からの相談</t>
    </r>
  </si>
  <si>
    <r>
      <t xml:space="preserve">(3) </t>
    </r>
    <r>
      <rPr>
        <sz val="10"/>
        <color theme="1"/>
        <rFont val="ＭＳ 明朝"/>
        <family val="1"/>
        <charset val="128"/>
      </rPr>
      <t>地域住民や自治会、民生委員からの情報提供</t>
    </r>
    <phoneticPr fontId="2"/>
  </si>
  <si>
    <r>
      <t xml:space="preserve">(4) </t>
    </r>
    <r>
      <rPr>
        <sz val="10"/>
        <color theme="1"/>
        <rFont val="ＭＳ 明朝"/>
        <family val="1"/>
        <charset val="128"/>
      </rPr>
      <t>庁内の関係部署（消防・保健所を含む）からの情報提供</t>
    </r>
  </si>
  <si>
    <r>
      <t xml:space="preserve">(5) </t>
    </r>
    <r>
      <rPr>
        <sz val="10"/>
        <color theme="1"/>
        <rFont val="ＭＳ 明朝"/>
        <family val="1"/>
        <charset val="128"/>
      </rPr>
      <t>福祉・医療に関する外部機関（例／医療機関、社協）からの情報提供</t>
    </r>
  </si>
  <si>
    <r>
      <t xml:space="preserve">(6) </t>
    </r>
    <r>
      <rPr>
        <sz val="10"/>
        <color theme="1"/>
        <rFont val="ＭＳ 明朝"/>
        <family val="1"/>
        <charset val="128"/>
      </rPr>
      <t>その他の外部機関（例／消費者センター）からの情報提供</t>
    </r>
  </si>
  <si>
    <r>
      <t xml:space="preserve">(7) </t>
    </r>
    <r>
      <rPr>
        <sz val="10"/>
        <color theme="1"/>
        <rFont val="ＭＳ 明朝"/>
        <family val="1"/>
        <charset val="128"/>
      </rPr>
      <t>その他（</t>
    </r>
    <phoneticPr fontId="2"/>
  </si>
  <si>
    <t>把握した
きっかけ</t>
    <phoneticPr fontId="2"/>
  </si>
  <si>
    <r>
      <t xml:space="preserve">(5) </t>
    </r>
    <r>
      <rPr>
        <sz val="10"/>
        <color theme="1"/>
        <rFont val="ＭＳ 明朝"/>
        <family val="1"/>
        <charset val="128"/>
      </rPr>
      <t>発達障害</t>
    </r>
  </si>
  <si>
    <r>
      <t xml:space="preserve">(6) </t>
    </r>
    <r>
      <rPr>
        <sz val="10"/>
        <color theme="1"/>
        <rFont val="ＭＳ 明朝"/>
        <family val="1"/>
        <charset val="128"/>
      </rPr>
      <t>身体的・心理的虐待、ネグレクト</t>
    </r>
  </si>
  <si>
    <r>
      <t xml:space="preserve">(7) </t>
    </r>
    <r>
      <rPr>
        <sz val="10"/>
        <color theme="1"/>
        <rFont val="ＭＳ 明朝"/>
        <family val="1"/>
        <charset val="128"/>
      </rPr>
      <t>ライフイベント（例／家族の死亡、失業）</t>
    </r>
  </si>
  <si>
    <r>
      <t xml:space="preserve">(9) </t>
    </r>
    <r>
      <rPr>
        <sz val="10"/>
        <color theme="1"/>
        <rFont val="ＭＳ 明朝"/>
        <family val="1"/>
        <charset val="128"/>
      </rPr>
      <t>消費者被害・経済的虐待</t>
    </r>
  </si>
  <si>
    <r>
      <t xml:space="preserve">(10) </t>
    </r>
    <r>
      <rPr>
        <sz val="10"/>
        <color theme="1"/>
        <rFont val="ＭＳ 明朝"/>
        <family val="1"/>
        <charset val="128"/>
      </rPr>
      <t>アルコール関連問題</t>
    </r>
  </si>
  <si>
    <r>
      <t xml:space="preserve">(11) </t>
    </r>
    <r>
      <rPr>
        <sz val="10"/>
        <color theme="1"/>
        <rFont val="ＭＳ 明朝"/>
        <family val="1"/>
        <charset val="128"/>
      </rPr>
      <t>本人の気兼ね、プライド</t>
    </r>
  </si>
  <si>
    <r>
      <t xml:space="preserve">(12) </t>
    </r>
    <r>
      <rPr>
        <sz val="10"/>
        <color theme="1"/>
        <rFont val="ＭＳ 明朝"/>
        <family val="1"/>
        <charset val="128"/>
      </rPr>
      <t>家族や地域からの孤立</t>
    </r>
  </si>
  <si>
    <t>Q6.</t>
  </si>
  <si>
    <t>貴市区が把握している「住居荒廃」の種類や主にその状態を生じさせている住人（以下、「本人」</t>
  </si>
  <si>
    <t>という）などについて、下表に記入してください。（特に、重大な生活環境の悪化を生じさせてい</t>
  </si>
  <si>
    <r>
      <t>る事例、あるいは対応・支援が困難な事例について最大</t>
    </r>
    <r>
      <rPr>
        <b/>
        <sz val="10.5"/>
        <color theme="1"/>
        <rFont val="Century"/>
        <family val="1"/>
      </rPr>
      <t>5</t>
    </r>
    <r>
      <rPr>
        <b/>
        <sz val="10.5"/>
        <color theme="1"/>
        <rFont val="ＭＳ 明朝"/>
        <family val="1"/>
        <charset val="128"/>
      </rPr>
      <t>件</t>
    </r>
    <r>
      <rPr>
        <sz val="10.5"/>
        <color theme="1"/>
        <rFont val="ＭＳ 明朝"/>
        <family val="1"/>
        <charset val="128"/>
      </rPr>
      <t>まで）　</t>
    </r>
    <r>
      <rPr>
        <sz val="10.5"/>
        <color rgb="FF0070C0"/>
        <rFont val="ＭＳ 明朝"/>
        <family val="1"/>
        <charset val="128"/>
      </rPr>
      <t>【複数選択・記述】</t>
    </r>
  </si>
  <si>
    <r>
      <t xml:space="preserve">(5) </t>
    </r>
    <r>
      <rPr>
        <sz val="10"/>
        <color theme="1"/>
        <rFont val="ＭＳ Ｐ明朝"/>
        <family val="1"/>
        <charset val="128"/>
      </rPr>
      <t>不明</t>
    </r>
    <rPh sb="4" eb="6">
      <t>フメイ</t>
    </rPh>
    <phoneticPr fontId="2"/>
  </si>
  <si>
    <r>
      <rPr>
        <sz val="10"/>
        <color theme="1"/>
        <rFont val="ＭＳ Ｐ明朝"/>
        <family val="1"/>
        <charset val="128"/>
      </rPr>
      <t>　　</t>
    </r>
    <r>
      <rPr>
        <sz val="10"/>
        <color theme="1"/>
        <rFont val="Century"/>
        <family val="1"/>
      </rPr>
      <t>a)</t>
    </r>
    <r>
      <rPr>
        <sz val="10"/>
        <color theme="1"/>
        <rFont val="ＭＳ Ｐ明朝"/>
        <family val="1"/>
        <charset val="128"/>
      </rPr>
      <t>　</t>
    </r>
    <r>
      <rPr>
        <sz val="10"/>
        <color theme="1"/>
        <rFont val="Century"/>
        <family val="1"/>
      </rPr>
      <t>2</t>
    </r>
    <r>
      <rPr>
        <sz val="10"/>
        <color theme="1"/>
        <rFont val="ＭＳ Ｐ明朝"/>
        <family val="1"/>
        <charset val="128"/>
      </rPr>
      <t>頁目の【参考】に示す</t>
    </r>
    <r>
      <rPr>
        <sz val="10"/>
        <color theme="1"/>
        <rFont val="Century"/>
        <family val="1"/>
      </rPr>
      <t>3</t>
    </r>
    <r>
      <rPr>
        <sz val="10"/>
        <color theme="1"/>
        <rFont val="ＭＳ Ｐ明朝"/>
        <family val="1"/>
        <charset val="128"/>
      </rPr>
      <t>段階のうち、いずれに相当しますか</t>
    </r>
    <phoneticPr fontId="2"/>
  </si>
  <si>
    <r>
      <rPr>
        <sz val="10"/>
        <color theme="1"/>
        <rFont val="ＭＳ Ｐ明朝"/>
        <family val="1"/>
        <charset val="128"/>
      </rPr>
      <t>　　</t>
    </r>
    <r>
      <rPr>
        <sz val="10"/>
        <color theme="1"/>
        <rFont val="Century"/>
        <family val="1"/>
      </rPr>
      <t>b)</t>
    </r>
    <r>
      <rPr>
        <sz val="10"/>
        <color theme="1"/>
        <rFont val="ＭＳ Ｐ明朝"/>
        <family val="1"/>
        <charset val="128"/>
      </rPr>
      <t>「持込み型ごみ屋敷」と「溜め込み型ごみ屋敷」のいずれに当たりますか。</t>
    </r>
    <phoneticPr fontId="2"/>
  </si>
  <si>
    <t>　種　 　類：</t>
    <rPh sb="1" eb="2">
      <t>タネ</t>
    </rPh>
    <rPh sb="5" eb="6">
      <t>タグイ</t>
    </rPh>
    <phoneticPr fontId="2"/>
  </si>
  <si>
    <r>
      <t>　所 有 関 係</t>
    </r>
    <r>
      <rPr>
        <sz val="6"/>
        <color theme="1"/>
        <rFont val="ＭＳ Ｐ明朝"/>
        <family val="1"/>
        <charset val="128"/>
      </rPr>
      <t xml:space="preserve">    </t>
    </r>
    <r>
      <rPr>
        <sz val="10"/>
        <color theme="1"/>
        <rFont val="ＭＳ Ｐ明朝"/>
        <family val="1"/>
        <charset val="128"/>
      </rPr>
      <t>：</t>
    </r>
    <rPh sb="1" eb="2">
      <t>ショ</t>
    </rPh>
    <rPh sb="3" eb="4">
      <t>ユウ</t>
    </rPh>
    <rPh sb="5" eb="6">
      <t>セキ</t>
    </rPh>
    <rPh sb="7" eb="8">
      <t>カカリ</t>
    </rPh>
    <phoneticPr fontId="2"/>
  </si>
  <si>
    <r>
      <t xml:space="preserve">(1) </t>
    </r>
    <r>
      <rPr>
        <sz val="10"/>
        <color theme="1"/>
        <rFont val="ＭＳ Ｐ明朝"/>
        <family val="1"/>
        <charset val="128"/>
      </rPr>
      <t>持ち家</t>
    </r>
    <phoneticPr fontId="2"/>
  </si>
  <si>
    <r>
      <t xml:space="preserve">(2) </t>
    </r>
    <r>
      <rPr>
        <sz val="10"/>
        <color theme="1"/>
        <rFont val="ＭＳ Ｐ明朝"/>
        <family val="1"/>
        <charset val="128"/>
      </rPr>
      <t>賃貸</t>
    </r>
    <phoneticPr fontId="2"/>
  </si>
  <si>
    <r>
      <t xml:space="preserve">(1) </t>
    </r>
    <r>
      <rPr>
        <sz val="10"/>
        <color theme="1"/>
        <rFont val="ＭＳ 明朝"/>
        <family val="1"/>
        <charset val="128"/>
      </rPr>
      <t>一戸建て</t>
    </r>
    <phoneticPr fontId="2"/>
  </si>
  <si>
    <r>
      <t xml:space="preserve">(2) </t>
    </r>
    <r>
      <rPr>
        <sz val="10"/>
        <color theme="1"/>
        <rFont val="ＭＳ 明朝"/>
        <family val="1"/>
        <charset val="128"/>
      </rPr>
      <t>共同住宅</t>
    </r>
    <phoneticPr fontId="2"/>
  </si>
  <si>
    <r>
      <t xml:space="preserve">(3) </t>
    </r>
    <r>
      <rPr>
        <sz val="10"/>
        <color theme="1"/>
        <rFont val="ＭＳ Ｐ明朝"/>
        <family val="1"/>
        <charset val="128"/>
      </rPr>
      <t>長屋</t>
    </r>
  </si>
  <si>
    <r>
      <t xml:space="preserve">(3) </t>
    </r>
    <r>
      <rPr>
        <sz val="10"/>
        <color theme="1"/>
        <rFont val="ＭＳ Ｐ明朝"/>
        <family val="1"/>
        <charset val="128"/>
      </rPr>
      <t>不明</t>
    </r>
    <phoneticPr fontId="2"/>
  </si>
  <si>
    <r>
      <t xml:space="preserve">併発して
いる課題
</t>
    </r>
    <r>
      <rPr>
        <sz val="9"/>
        <color theme="1"/>
        <rFont val="ＭＳ 明朝"/>
        <family val="1"/>
        <charset val="128"/>
      </rPr>
      <t>（可能性として考えられるものも含む）</t>
    </r>
    <phoneticPr fontId="2"/>
  </si>
  <si>
    <r>
      <t xml:space="preserve">考えられる発生要因
</t>
    </r>
    <r>
      <rPr>
        <sz val="9"/>
        <color theme="1"/>
        <rFont val="ＭＳ Ｐ明朝"/>
        <family val="1"/>
        <charset val="128"/>
      </rPr>
      <t>（可能性として考えられるものも含む）</t>
    </r>
    <phoneticPr fontId="2"/>
  </si>
  <si>
    <t>Q1.</t>
  </si>
  <si>
    <r>
      <t xml:space="preserve">(1) </t>
    </r>
    <r>
      <rPr>
        <sz val="10.5"/>
        <color theme="1"/>
        <rFont val="ＭＳ 明朝"/>
        <family val="1"/>
        <charset val="128"/>
      </rPr>
      <t>環境部局</t>
    </r>
  </si>
  <si>
    <r>
      <t xml:space="preserve">(3) </t>
    </r>
    <r>
      <rPr>
        <sz val="10.5"/>
        <color theme="1"/>
        <rFont val="ＭＳ 明朝"/>
        <family val="1"/>
        <charset val="128"/>
      </rPr>
      <t>防災部局（消防を含む）</t>
    </r>
  </si>
  <si>
    <r>
      <t xml:space="preserve">(5) </t>
    </r>
    <r>
      <rPr>
        <sz val="10.5"/>
        <color theme="1"/>
        <rFont val="ＭＳ 明朝"/>
        <family val="1"/>
        <charset val="128"/>
      </rPr>
      <t>建築部局</t>
    </r>
  </si>
  <si>
    <r>
      <t xml:space="preserve">(9) </t>
    </r>
    <r>
      <rPr>
        <sz val="10.5"/>
        <color theme="1"/>
        <rFont val="ＭＳ 明朝"/>
        <family val="1"/>
        <charset val="128"/>
      </rPr>
      <t>区役所・支所</t>
    </r>
  </si>
  <si>
    <r>
      <t xml:space="preserve">(11) </t>
    </r>
    <r>
      <rPr>
        <sz val="10.5"/>
        <color theme="1"/>
        <rFont val="ＭＳ 明朝"/>
        <family val="1"/>
        <charset val="128"/>
      </rPr>
      <t>特に定めていない</t>
    </r>
  </si>
  <si>
    <r>
      <t xml:space="preserve">(4) </t>
    </r>
    <r>
      <rPr>
        <sz val="10.5"/>
        <color theme="1"/>
        <rFont val="ＭＳ 明朝"/>
        <family val="1"/>
        <charset val="128"/>
      </rPr>
      <t>住宅部局</t>
    </r>
  </si>
  <si>
    <r>
      <t xml:space="preserve">(6) </t>
    </r>
    <r>
      <rPr>
        <sz val="10.5"/>
        <color theme="1"/>
        <rFont val="ＭＳ 明朝"/>
        <family val="1"/>
        <charset val="128"/>
      </rPr>
      <t>道路管理部局</t>
    </r>
  </si>
  <si>
    <r>
      <t xml:space="preserve">(8) </t>
    </r>
    <r>
      <rPr>
        <sz val="10.5"/>
        <color theme="1"/>
        <rFont val="ＭＳ 明朝"/>
        <family val="1"/>
        <charset val="128"/>
      </rPr>
      <t>地域振興部局</t>
    </r>
  </si>
  <si>
    <r>
      <t xml:space="preserve">(10) </t>
    </r>
    <r>
      <rPr>
        <sz val="10.5"/>
        <color theme="1"/>
        <rFont val="ＭＳ 明朝"/>
        <family val="1"/>
        <charset val="128"/>
      </rPr>
      <t>その他（</t>
    </r>
    <phoneticPr fontId="2"/>
  </si>
  <si>
    <t>Q2.</t>
  </si>
  <si>
    <r>
      <t>すべて</t>
    </r>
    <r>
      <rPr>
        <sz val="10.5"/>
        <color theme="1"/>
        <rFont val="ＭＳ 明朝"/>
        <family val="1"/>
        <charset val="128"/>
      </rPr>
      <t>選択してください。　</t>
    </r>
    <r>
      <rPr>
        <sz val="10.5"/>
        <color rgb="FF0070C0"/>
        <rFont val="ＭＳ 明朝"/>
        <family val="1"/>
        <charset val="128"/>
      </rPr>
      <t>【複数選択】</t>
    </r>
  </si>
  <si>
    <r>
      <rPr>
        <sz val="10.5"/>
        <rFont val="ＭＳ 明朝"/>
        <family val="1"/>
        <charset val="128"/>
      </rPr>
      <t>「住居荒廃」の問題を主に取り扱っている部署（例えば、「住居荒廃」に関する住民等からの相談</t>
    </r>
    <phoneticPr fontId="2"/>
  </si>
  <si>
    <r>
      <rPr>
        <sz val="10.5"/>
        <rFont val="ＭＳ 明朝"/>
        <family val="1"/>
        <charset val="128"/>
      </rPr>
      <t>窓口の設置、関係部署のとりまとめを担っている部署）はどこですか。次のうちから、該当する</t>
    </r>
    <phoneticPr fontId="2"/>
  </si>
  <si>
    <r>
      <rPr>
        <sz val="10.5"/>
        <color theme="1"/>
        <rFont val="ＭＳ 明朝"/>
        <family val="1"/>
        <charset val="128"/>
      </rPr>
      <t>ものを</t>
    </r>
    <r>
      <rPr>
        <b/>
        <sz val="10.5"/>
        <color theme="1"/>
        <rFont val="ＭＳ 明朝"/>
        <family val="1"/>
        <charset val="128"/>
      </rPr>
      <t>すべて</t>
    </r>
    <r>
      <rPr>
        <sz val="10.5"/>
        <color theme="1"/>
        <rFont val="ＭＳ 明朝"/>
        <family val="1"/>
        <charset val="128"/>
      </rPr>
      <t>選択してください。　</t>
    </r>
    <r>
      <rPr>
        <sz val="10.5"/>
        <color rgb="FF0070C0"/>
        <rFont val="ＭＳ 明朝"/>
        <family val="1"/>
        <charset val="128"/>
      </rPr>
      <t>【複数選択】</t>
    </r>
  </si>
  <si>
    <r>
      <t xml:space="preserve">(2) </t>
    </r>
    <r>
      <rPr>
        <sz val="10.5"/>
        <color theme="1"/>
        <rFont val="ＭＳ 明朝"/>
        <family val="1"/>
        <charset val="128"/>
      </rPr>
      <t>福祉部局</t>
    </r>
  </si>
  <si>
    <r>
      <t xml:space="preserve">(7) </t>
    </r>
    <r>
      <rPr>
        <sz val="10.5"/>
        <color theme="1"/>
        <rFont val="ＭＳ 明朝"/>
        <family val="1"/>
        <charset val="128"/>
      </rPr>
      <t>健康部局（保健所・保健センターを含む）</t>
    </r>
    <phoneticPr fontId="2"/>
  </si>
  <si>
    <r>
      <t xml:space="preserve">(10) </t>
    </r>
    <r>
      <rPr>
        <sz val="10.5"/>
        <color theme="1"/>
        <rFont val="ＭＳ 明朝"/>
        <family val="1"/>
        <charset val="128"/>
      </rPr>
      <t>その他（</t>
    </r>
    <phoneticPr fontId="2"/>
  </si>
  <si>
    <r>
      <rPr>
        <sz val="10.5"/>
        <color theme="1"/>
        <rFont val="ＭＳ 明朝"/>
        <family val="1"/>
        <charset val="128"/>
      </rPr>
      <t>）</t>
    </r>
    <phoneticPr fontId="2"/>
  </si>
  <si>
    <r>
      <rPr>
        <sz val="10.5"/>
        <rFont val="ＭＳ 明朝"/>
        <family val="1"/>
        <charset val="128"/>
      </rPr>
      <t>貴市区が把握している「住居荒廃」の範囲に含まれると考えられるものとして、該当するものを</t>
    </r>
    <phoneticPr fontId="2"/>
  </si>
  <si>
    <r>
      <rPr>
        <b/>
        <sz val="10.5"/>
        <color theme="1"/>
        <rFont val="ＭＳ 明朝"/>
        <family val="1"/>
        <charset val="128"/>
      </rPr>
      <t>すべて</t>
    </r>
    <r>
      <rPr>
        <sz val="10.5"/>
        <color theme="1"/>
        <rFont val="ＭＳ 明朝"/>
        <family val="1"/>
        <charset val="128"/>
      </rPr>
      <t>選択してください。　</t>
    </r>
    <r>
      <rPr>
        <sz val="10.5"/>
        <color rgb="FF0070C0"/>
        <rFont val="ＭＳ 明朝"/>
        <family val="1"/>
        <charset val="128"/>
      </rPr>
      <t>【複数選択】</t>
    </r>
  </si>
  <si>
    <r>
      <t xml:space="preserve">(1) </t>
    </r>
    <r>
      <rPr>
        <sz val="10.5"/>
        <color theme="1"/>
        <rFont val="ＭＳ 明朝"/>
        <family val="1"/>
        <charset val="128"/>
      </rPr>
      <t>居住その他の使用がなされている、いわゆる「ごみ屋敷」</t>
    </r>
  </si>
  <si>
    <r>
      <t xml:space="preserve">(2) </t>
    </r>
    <r>
      <rPr>
        <sz val="10.5"/>
        <color theme="1"/>
        <rFont val="ＭＳ 明朝"/>
        <family val="1"/>
        <charset val="128"/>
      </rPr>
      <t>空き家状態にある、いわゆる「ごみ屋敷」</t>
    </r>
  </si>
  <si>
    <r>
      <t xml:space="preserve">(3) </t>
    </r>
    <r>
      <rPr>
        <sz val="10.5"/>
        <color theme="1"/>
        <rFont val="ＭＳ 明朝"/>
        <family val="1"/>
        <charset val="128"/>
      </rPr>
      <t>樹木の繁茂</t>
    </r>
  </si>
  <si>
    <r>
      <t xml:space="preserve">(4) </t>
    </r>
    <r>
      <rPr>
        <sz val="10.5"/>
        <color theme="1"/>
        <rFont val="ＭＳ 明朝"/>
        <family val="1"/>
        <charset val="128"/>
      </rPr>
      <t>多頭飼育・給餌</t>
    </r>
  </si>
  <si>
    <r>
      <t>※</t>
    </r>
    <r>
      <rPr>
        <b/>
        <i/>
        <sz val="10.5"/>
        <color theme="1"/>
        <rFont val="Century"/>
        <family val="1"/>
      </rPr>
      <t>Q2</t>
    </r>
    <r>
      <rPr>
        <b/>
        <i/>
        <sz val="10.5"/>
        <color theme="1"/>
        <rFont val="ＭＳ 明朝"/>
        <family val="1"/>
        <charset val="128"/>
      </rPr>
      <t>で選択したものを念頭に以降の設問についてご回答ください。</t>
    </r>
  </si>
  <si>
    <r>
      <t>Q3.</t>
    </r>
    <r>
      <rPr>
        <sz val="10.5"/>
        <color theme="1"/>
        <rFont val="ＭＳ 明朝"/>
        <family val="1"/>
        <charset val="128"/>
      </rPr>
      <t>　</t>
    </r>
  </si>
  <si>
    <r>
      <t>平成</t>
    </r>
    <r>
      <rPr>
        <u/>
        <sz val="10.5"/>
        <color theme="1"/>
        <rFont val="Century"/>
        <family val="1"/>
      </rPr>
      <t>29</t>
    </r>
    <r>
      <rPr>
        <u/>
        <sz val="10.5"/>
        <color theme="1"/>
        <rFont val="ＭＳ 明朝"/>
        <family val="1"/>
        <charset val="128"/>
      </rPr>
      <t>年</t>
    </r>
    <r>
      <rPr>
        <u/>
        <sz val="10.5"/>
        <color theme="1"/>
        <rFont val="Century"/>
        <family val="1"/>
      </rPr>
      <t>4</t>
    </r>
    <r>
      <rPr>
        <u/>
        <sz val="10.5"/>
        <color theme="1"/>
        <rFont val="ＭＳ 明朝"/>
        <family val="1"/>
        <charset val="128"/>
      </rPr>
      <t>月</t>
    </r>
    <r>
      <rPr>
        <u/>
        <sz val="10.5"/>
        <color theme="1"/>
        <rFont val="Century"/>
        <family val="1"/>
      </rPr>
      <t>1</t>
    </r>
    <r>
      <rPr>
        <u/>
        <sz val="10.5"/>
        <color theme="1"/>
        <rFont val="ＭＳ 明朝"/>
        <family val="1"/>
        <charset val="128"/>
      </rPr>
      <t>日現在</t>
    </r>
    <r>
      <rPr>
        <sz val="10.5"/>
        <color theme="1"/>
        <rFont val="ＭＳ 明朝"/>
        <family val="1"/>
        <charset val="128"/>
      </rPr>
      <t>、貴市区で把握している「住居荒廃」は何件ありますか。</t>
    </r>
    <r>
      <rPr>
        <sz val="10.5"/>
        <color rgb="FF0070C0"/>
        <rFont val="ＭＳ 明朝"/>
        <family val="1"/>
        <charset val="128"/>
      </rPr>
      <t>　【記述】</t>
    </r>
  </si>
  <si>
    <t>※複数の担当部署が共通して把握している案件、複数の「住居荒廃」の種類を併せ持つ案件について</t>
  </si>
  <si>
    <t>は、重複して計上いただいて結構です。</t>
  </si>
  <si>
    <r>
      <t>※</t>
    </r>
    <r>
      <rPr>
        <sz val="10"/>
        <color theme="1"/>
        <rFont val="Century"/>
        <family val="1"/>
      </rPr>
      <t>Q2</t>
    </r>
    <r>
      <rPr>
        <sz val="10"/>
        <color theme="1"/>
        <rFont val="ＭＳ 明朝"/>
        <family val="1"/>
        <charset val="128"/>
      </rPr>
      <t>で選択しなかった種類については、空欄のままご回答ください。</t>
    </r>
  </si>
  <si>
    <r>
      <t>把握・対応中・・・およそ</t>
    </r>
    <r>
      <rPr>
        <u/>
        <sz val="10.5"/>
        <color theme="1"/>
        <rFont val="ＭＳ 明朝"/>
        <family val="1"/>
        <charset val="128"/>
      </rPr>
      <t/>
    </r>
    <phoneticPr fontId="2"/>
  </si>
  <si>
    <t>件</t>
    <rPh sb="0" eb="1">
      <t>ケン</t>
    </rPh>
    <phoneticPr fontId="2"/>
  </si>
  <si>
    <t>（うち、いわゆる「ごみ屋敷」がおよそ</t>
  </si>
  <si>
    <t>件）</t>
    <rPh sb="0" eb="1">
      <t>ケン</t>
    </rPh>
    <phoneticPr fontId="2"/>
  </si>
  <si>
    <t>樹木の繁茂がおよそ　　　　</t>
    <phoneticPr fontId="2"/>
  </si>
  <si>
    <t>件、多頭飼育・給餌がおよそ</t>
  </si>
  <si>
    <t>過去3年間に解決済み（見守り継続を含む）・・・およそ</t>
    <phoneticPr fontId="2"/>
  </si>
  <si>
    <t>件、</t>
    <rPh sb="0" eb="1">
      <t>ケン</t>
    </rPh>
    <phoneticPr fontId="2"/>
  </si>
  <si>
    <t>Q4.</t>
  </si>
  <si>
    <t>把握・対応している「住居荒廃」の件数（既に解決済み・見守り継続中のものは含まない）は、</t>
  </si>
  <si>
    <r>
      <t>この</t>
    </r>
    <r>
      <rPr>
        <sz val="10.5"/>
        <color theme="1"/>
        <rFont val="Century"/>
        <family val="1"/>
      </rPr>
      <t>3</t>
    </r>
    <r>
      <rPr>
        <sz val="10.5"/>
        <color theme="1"/>
        <rFont val="ＭＳ 明朝"/>
        <family val="1"/>
        <charset val="128"/>
      </rPr>
      <t>年間でどのように推移していますか。</t>
    </r>
    <r>
      <rPr>
        <sz val="10.5"/>
        <color rgb="FF0070C0"/>
        <rFont val="ＭＳ 明朝"/>
        <family val="1"/>
        <charset val="128"/>
      </rPr>
      <t>　【単一選択】</t>
    </r>
  </si>
  <si>
    <r>
      <t xml:space="preserve">(3) </t>
    </r>
    <r>
      <rPr>
        <sz val="10.5"/>
        <color theme="1"/>
        <rFont val="ＭＳ 明朝"/>
        <family val="1"/>
        <charset val="128"/>
      </rPr>
      <t>ほとんど変化はない</t>
    </r>
  </si>
  <si>
    <r>
      <t xml:space="preserve">(5) </t>
    </r>
    <r>
      <rPr>
        <sz val="10.5"/>
        <color theme="1"/>
        <rFont val="ＭＳ 明朝"/>
        <family val="1"/>
        <charset val="128"/>
      </rPr>
      <t>大幅に</t>
    </r>
    <r>
      <rPr>
        <vertAlign val="superscript"/>
        <sz val="10.5"/>
        <color theme="1"/>
        <rFont val="ＭＳ 明朝"/>
        <family val="1"/>
        <charset val="128"/>
      </rPr>
      <t>※</t>
    </r>
    <r>
      <rPr>
        <sz val="10.5"/>
        <color theme="1"/>
        <rFont val="ＭＳ 明朝"/>
        <family val="1"/>
        <charset val="128"/>
      </rPr>
      <t>減少した</t>
    </r>
  </si>
  <si>
    <r>
      <t xml:space="preserve">(1) </t>
    </r>
    <r>
      <rPr>
        <sz val="10.5"/>
        <color theme="1"/>
        <rFont val="ＭＳ 明朝"/>
        <family val="1"/>
        <charset val="128"/>
      </rPr>
      <t>大幅に</t>
    </r>
    <r>
      <rPr>
        <vertAlign val="superscript"/>
        <sz val="10.5"/>
        <color theme="1"/>
        <rFont val="ＭＳ 明朝"/>
        <family val="1"/>
        <charset val="128"/>
      </rPr>
      <t>※</t>
    </r>
    <r>
      <rPr>
        <sz val="10.5"/>
        <color theme="1"/>
        <rFont val="ＭＳ 明朝"/>
        <family val="1"/>
        <charset val="128"/>
      </rPr>
      <t>増加した</t>
    </r>
    <phoneticPr fontId="2"/>
  </si>
  <si>
    <r>
      <t xml:space="preserve">(2) </t>
    </r>
    <r>
      <rPr>
        <sz val="10.5"/>
        <color theme="1"/>
        <rFont val="ＭＳ 明朝"/>
        <family val="1"/>
        <charset val="128"/>
      </rPr>
      <t>やや増加した</t>
    </r>
  </si>
  <si>
    <r>
      <t xml:space="preserve">(4) </t>
    </r>
    <r>
      <rPr>
        <sz val="10.5"/>
        <color theme="1"/>
        <rFont val="ＭＳ 明朝"/>
        <family val="1"/>
        <charset val="128"/>
      </rPr>
      <t>やや減少した</t>
    </r>
  </si>
  <si>
    <r>
      <t xml:space="preserve">(6) </t>
    </r>
    <r>
      <rPr>
        <sz val="10.5"/>
        <color theme="1"/>
        <rFont val="ＭＳ 明朝"/>
        <family val="1"/>
        <charset val="128"/>
      </rPr>
      <t>分からない</t>
    </r>
  </si>
  <si>
    <r>
      <t>※本調査にいう「大幅に」は、およそ</t>
    </r>
    <r>
      <rPr>
        <sz val="10.5"/>
        <color theme="1"/>
        <rFont val="Century"/>
        <family val="1"/>
      </rPr>
      <t>20%</t>
    </r>
    <r>
      <rPr>
        <sz val="10.5"/>
        <color theme="1"/>
        <rFont val="ＭＳ 明朝"/>
        <family val="1"/>
        <charset val="128"/>
      </rPr>
      <t>以上の増減を指すものとします。</t>
    </r>
  </si>
  <si>
    <t>Q5.</t>
  </si>
  <si>
    <r>
      <t>過去</t>
    </r>
    <r>
      <rPr>
        <sz val="10.5"/>
        <color theme="1"/>
        <rFont val="Century"/>
        <family val="1"/>
      </rPr>
      <t>5</t>
    </r>
    <r>
      <rPr>
        <sz val="10.5"/>
        <color theme="1"/>
        <rFont val="ＭＳ 明朝"/>
        <family val="1"/>
        <charset val="128"/>
      </rPr>
      <t>年間に、「住居荒廃」の発生状況に関する実態調査を実施しましたか。</t>
    </r>
    <r>
      <rPr>
        <sz val="10.5"/>
        <color rgb="FF0070C0"/>
        <rFont val="ＭＳ 明朝"/>
        <family val="1"/>
        <charset val="128"/>
      </rPr>
      <t>　【単一選択】</t>
    </r>
  </si>
  <si>
    <r>
      <t xml:space="preserve">(1) </t>
    </r>
    <r>
      <rPr>
        <sz val="10.5"/>
        <color theme="1"/>
        <rFont val="ＭＳ 明朝"/>
        <family val="1"/>
        <charset val="128"/>
      </rPr>
      <t>実施した</t>
    </r>
  </si>
  <si>
    <r>
      <t xml:space="preserve">(3) </t>
    </r>
    <r>
      <rPr>
        <sz val="10.5"/>
        <color theme="1"/>
        <rFont val="ＭＳ 明朝"/>
        <family val="1"/>
        <charset val="128"/>
      </rPr>
      <t>実施していない</t>
    </r>
  </si>
  <si>
    <r>
      <t xml:space="preserve">(2) </t>
    </r>
    <r>
      <rPr>
        <sz val="10.5"/>
        <color theme="1"/>
        <rFont val="ＭＳ 明朝"/>
        <family val="1"/>
        <charset val="128"/>
      </rPr>
      <t>特定の種類の「住居荒廃」あるいは地域のみを対象に実施した</t>
    </r>
    <phoneticPr fontId="2"/>
  </si>
  <si>
    <r>
      <t>総合的な対応策、特に法務及び福祉の観点からの対応策のあり方を検討することを目的として、平成</t>
    </r>
    <r>
      <rPr>
        <sz val="10"/>
        <color theme="1"/>
        <rFont val="Century"/>
        <family val="1"/>
      </rPr>
      <t>29</t>
    </r>
  </si>
  <si>
    <r>
      <rPr>
        <sz val="10"/>
        <color theme="1"/>
        <rFont val="ＭＳ 明朝"/>
        <family val="1"/>
        <charset val="128"/>
      </rPr>
      <t>　</t>
    </r>
    <r>
      <rPr>
        <sz val="10"/>
        <color theme="1"/>
        <rFont val="Century"/>
        <family val="1"/>
      </rPr>
      <t>(</t>
    </r>
    <r>
      <rPr>
        <sz val="10"/>
        <color theme="1"/>
        <rFont val="ＭＳ 明朝"/>
        <family val="1"/>
        <charset val="128"/>
      </rPr>
      <t>公財</t>
    </r>
    <r>
      <rPr>
        <sz val="10"/>
        <color theme="1"/>
        <rFont val="Century"/>
        <family val="1"/>
      </rPr>
      <t>)</t>
    </r>
    <r>
      <rPr>
        <sz val="10"/>
        <color theme="1"/>
        <rFont val="ＭＳ 明朝"/>
        <family val="1"/>
        <charset val="128"/>
      </rPr>
      <t>日本都市センターでは、いわゆる「ごみ屋敷」に代表される「住居荒廃」とその住人に対する</t>
    </r>
    <phoneticPr fontId="2"/>
  </si>
  <si>
    <t>年度より「住居の荒廃をめぐる法務と福祉からの対応策に関する研究会」（座長：北村喜宣・上智大学</t>
  </si>
  <si>
    <r>
      <t>法学部教授）を設置し、平成</t>
    </r>
    <r>
      <rPr>
        <sz val="10"/>
        <color theme="1"/>
        <rFont val="Century"/>
        <family val="1"/>
      </rPr>
      <t>30</t>
    </r>
    <r>
      <rPr>
        <sz val="10"/>
        <color theme="1"/>
        <rFont val="ＭＳ 明朝"/>
        <family val="1"/>
        <charset val="128"/>
      </rPr>
      <t>年度末までの予定で調査研究を進めております。この度、全国の都市</t>
    </r>
  </si>
  <si>
    <t>自治体における「住居荒廃」の実態や対応状況、直面している課題を把握し、今後の研究会での議論及</t>
  </si>
  <si>
    <t>び報告書の執筆に資するため、下記のとおりアンケート調査を実施することとなりました。</t>
  </si>
  <si>
    <t>げます。</t>
  </si>
  <si>
    <t>　つきましては、公務ご多用の折、誠に恐れ入りますが、本調査にご協力賜りますよう、お願い申し上</t>
    <phoneticPr fontId="2"/>
  </si>
  <si>
    <t>【調査の概要】</t>
  </si>
  <si>
    <t>調査対象：</t>
    <phoneticPr fontId="2"/>
  </si>
  <si>
    <r>
      <t>全</t>
    </r>
    <r>
      <rPr>
        <sz val="10.5"/>
        <color theme="1"/>
        <rFont val="Century"/>
        <family val="1"/>
      </rPr>
      <t>814</t>
    </r>
    <r>
      <rPr>
        <sz val="10.5"/>
        <color theme="1"/>
        <rFont val="ＭＳ Ｐ明朝"/>
        <family val="1"/>
        <charset val="128"/>
      </rPr>
      <t>市区（</t>
    </r>
    <r>
      <rPr>
        <sz val="10.5"/>
        <color theme="1"/>
        <rFont val="Century"/>
        <family val="1"/>
      </rPr>
      <t>791</t>
    </r>
    <r>
      <rPr>
        <sz val="10.5"/>
        <color theme="1"/>
        <rFont val="ＭＳ Ｐ明朝"/>
        <family val="1"/>
        <charset val="128"/>
      </rPr>
      <t>市、</t>
    </r>
    <r>
      <rPr>
        <sz val="10.5"/>
        <color theme="1"/>
        <rFont val="Century"/>
        <family val="1"/>
      </rPr>
      <t>23</t>
    </r>
    <r>
      <rPr>
        <sz val="10.5"/>
        <color theme="1"/>
        <rFont val="ＭＳ Ｐ明朝"/>
        <family val="1"/>
        <charset val="128"/>
      </rPr>
      <t>特別区）</t>
    </r>
  </si>
  <si>
    <t>調査期間：</t>
    <phoneticPr fontId="2"/>
  </si>
  <si>
    <r>
      <t>平成</t>
    </r>
    <r>
      <rPr>
        <sz val="10.5"/>
        <color theme="1"/>
        <rFont val="Century"/>
        <family val="1"/>
      </rPr>
      <t>30</t>
    </r>
    <r>
      <rPr>
        <sz val="10.5"/>
        <color theme="1"/>
        <rFont val="ＭＳ Ｐ明朝"/>
        <family val="1"/>
        <charset val="128"/>
      </rPr>
      <t>年</t>
    </r>
    <r>
      <rPr>
        <sz val="10.5"/>
        <color theme="1"/>
        <rFont val="Century"/>
        <family val="1"/>
      </rPr>
      <t>1</t>
    </r>
    <r>
      <rPr>
        <sz val="10.5"/>
        <color theme="1"/>
        <rFont val="ＭＳ Ｐ明朝"/>
        <family val="1"/>
        <charset val="128"/>
      </rPr>
      <t>月</t>
    </r>
    <r>
      <rPr>
        <sz val="10.5"/>
        <color theme="1"/>
        <rFont val="Century"/>
        <family val="1"/>
      </rPr>
      <t>9</t>
    </r>
    <r>
      <rPr>
        <sz val="10.5"/>
        <color theme="1"/>
        <rFont val="ＭＳ Ｐ明朝"/>
        <family val="1"/>
        <charset val="128"/>
      </rPr>
      <t>日～</t>
    </r>
    <r>
      <rPr>
        <sz val="10.5"/>
        <color theme="1"/>
        <rFont val="Century"/>
        <family val="1"/>
      </rPr>
      <t>1</t>
    </r>
    <r>
      <rPr>
        <sz val="10.5"/>
        <color theme="1"/>
        <rFont val="ＭＳ Ｐ明朝"/>
        <family val="1"/>
        <charset val="128"/>
      </rPr>
      <t>月</t>
    </r>
    <r>
      <rPr>
        <sz val="10.5"/>
        <color theme="1"/>
        <rFont val="Century"/>
        <family val="1"/>
      </rPr>
      <t>31</t>
    </r>
    <r>
      <rPr>
        <sz val="10.5"/>
        <color theme="1"/>
        <rFont val="ＭＳ Ｐ明朝"/>
        <family val="1"/>
        <charset val="128"/>
      </rPr>
      <t>日</t>
    </r>
  </si>
  <si>
    <t>調査結果：</t>
    <phoneticPr fontId="2"/>
  </si>
  <si>
    <r>
      <t>統計処理を行ったうえで、当研究会報告書（平成</t>
    </r>
    <r>
      <rPr>
        <sz val="10.5"/>
        <color theme="1"/>
        <rFont val="Century"/>
        <family val="1"/>
      </rPr>
      <t>31</t>
    </r>
    <r>
      <rPr>
        <sz val="10.5"/>
        <color theme="1"/>
        <rFont val="ＭＳ Ｐ明朝"/>
        <family val="1"/>
        <charset val="128"/>
      </rPr>
      <t>年</t>
    </r>
    <r>
      <rPr>
        <sz val="10.5"/>
        <color theme="1"/>
        <rFont val="Century"/>
        <family val="1"/>
      </rPr>
      <t>3</t>
    </r>
    <r>
      <rPr>
        <sz val="10.5"/>
        <color theme="1"/>
        <rFont val="ＭＳ Ｐ明朝"/>
        <family val="1"/>
        <charset val="128"/>
      </rPr>
      <t>月刊行予定）に掲載い</t>
    </r>
  </si>
  <si>
    <t>はいたしません。</t>
  </si>
  <si>
    <t>【ご回答に当たってのお願い】</t>
  </si>
  <si>
    <t>・本アンケートの設問項目は分野横断的な内容にわたっているため、いわゆる「ごみ屋敷」等の「住居</t>
  </si>
  <si>
    <t>　荒廃」を主に担当する部局にてご回答いただきたく存じます。担当部局がない場合、以下の部署には</t>
    <phoneticPr fontId="2"/>
  </si>
  <si>
    <t>　内容をご回覧あるいはご照会いただき、ご回答いただきたく存じます。</t>
    <phoneticPr fontId="2"/>
  </si>
  <si>
    <t>　回覧・照会をお願いしたい部署：福祉部局（特に、生活保護、高齢者福祉及び障害者福祉を所管す</t>
    <phoneticPr fontId="2"/>
  </si>
  <si>
    <t>（アンケート内容に関するお問い合わせ先）</t>
  </si>
  <si>
    <t>【本アンケート調査における用語の定義】</t>
  </si>
  <si>
    <t>・「住居荒廃」</t>
  </si>
  <si>
    <t>　建築物（集合住宅における個別専有部分あるいはベランダや廊下等の共有部分を含</t>
    <phoneticPr fontId="2"/>
  </si>
  <si>
    <r>
      <t>む）又はその敷地が以下のいずれかの状態にあることにより、</t>
    </r>
    <r>
      <rPr>
        <u/>
        <sz val="10.5"/>
        <color theme="1"/>
        <rFont val="ＭＳ 明朝"/>
        <family val="1"/>
        <charset val="128"/>
      </rPr>
      <t>当該建築物等の住民又</t>
    </r>
  </si>
  <si>
    <r>
      <t>はその周辺住民の生活環境が損なわれていると認められる状態</t>
    </r>
    <r>
      <rPr>
        <sz val="10.5"/>
        <color theme="1"/>
        <rFont val="ＭＳ 明朝"/>
        <family val="1"/>
        <charset val="128"/>
      </rPr>
      <t>をいう。</t>
    </r>
  </si>
  <si>
    <t>①いわゆる「ごみ屋敷」　　　　②樹木の繁茂　　　　③多頭飼育・給餌</t>
  </si>
  <si>
    <t>・いわゆる「ごみ屋敷」</t>
  </si>
  <si>
    <t>　建築物又はその敷地、あるいは集合住宅における個別専有部分又はベランダや廊下</t>
    <phoneticPr fontId="2"/>
  </si>
  <si>
    <t>等の共有部分に、物品が堆積又は放置されることに起因して、病害虫、ネズミ若しく</t>
  </si>
  <si>
    <t>は悪臭の発生、又は火災若しくは物の崩落のおそれがある建築物等をいう。</t>
  </si>
  <si>
    <t>・「持込み型ごみ屋敷」</t>
  </si>
  <si>
    <t>　いわゆる「ごみ屋敷」のうち、資源・ごみ集積所等からの収集や過剰な量の購入な</t>
    <phoneticPr fontId="2"/>
  </si>
  <si>
    <t>どによって得た物品を堆積又は放置することにより形成されたものをいう。</t>
  </si>
  <si>
    <t>・「溜め込み型ごみ屋敷」</t>
  </si>
  <si>
    <t>　いわゆる「ごみ屋敷」のうち、日常生活を営むなかで、物品を整理できない又は排</t>
    <phoneticPr fontId="2"/>
  </si>
  <si>
    <t>出できないことにより形成されたものをいう。</t>
  </si>
  <si>
    <t>【参考】本アンケート調査における、いわゆる「ごみ屋敷」の3段階</t>
  </si>
  <si>
    <t>・散かりによって、出入口や主要な部屋の使用に支障が生じている</t>
  </si>
  <si>
    <t>・衛生状態が維持されておらず、汚物や残飯が堆積している</t>
  </si>
  <si>
    <t>・病害虫やネズミ等の存在がうかがわれる</t>
  </si>
  <si>
    <t>・散かりによって、出入口や多くの部屋の使用に支障が生じている</t>
  </si>
  <si>
    <t>・食べ物が腐敗している、カビが目視できる</t>
  </si>
  <si>
    <t>・病害虫やネズミ等が容易に目視できる</t>
  </si>
  <si>
    <t>・散かりによって、出入口やすべての部屋の使用に支障が生じている</t>
  </si>
  <si>
    <t>・食べ物が腐敗している、カビが蔓延している</t>
  </si>
  <si>
    <t>・病害虫やネズミ等が蔓延している</t>
  </si>
  <si>
    <t>レベル1</t>
  </si>
  <si>
    <t>レベル2</t>
  </si>
  <si>
    <t>レベル3</t>
  </si>
  <si>
    <t>状態</t>
    <rPh sb="0" eb="2">
      <t>ジョウタイ</t>
    </rPh>
    <phoneticPr fontId="2"/>
  </si>
  <si>
    <t>２　「住居荒廃」への対応について</t>
  </si>
  <si>
    <t>Q7.</t>
  </si>
  <si>
    <t>貴市区の「住居荒廃」の問題への取組み状況として、該当するものを選択してください。</t>
  </si>
  <si>
    <t>【単一選択】</t>
  </si>
  <si>
    <r>
      <t xml:space="preserve">(1) </t>
    </r>
    <r>
      <rPr>
        <sz val="10.5"/>
        <color theme="1"/>
        <rFont val="ＭＳ 明朝"/>
        <family val="1"/>
        <charset val="128"/>
      </rPr>
      <t>重要な政策課題の一つとして捉え、積極的に対応・支援を行っている</t>
    </r>
  </si>
  <si>
    <r>
      <t xml:space="preserve">(2) </t>
    </r>
    <r>
      <rPr>
        <sz val="10.5"/>
        <color theme="1"/>
        <rFont val="ＭＳ 明朝"/>
        <family val="1"/>
        <charset val="128"/>
      </rPr>
      <t>重要な政策課題の一つとして捉え、対応・支援のあり方を検討している</t>
    </r>
    <phoneticPr fontId="2"/>
  </si>
  <si>
    <r>
      <t xml:space="preserve">(3) </t>
    </r>
    <r>
      <rPr>
        <sz val="10.5"/>
        <color theme="1"/>
        <rFont val="ＭＳ 明朝"/>
        <family val="1"/>
        <charset val="128"/>
      </rPr>
      <t>政策課題として認識しているが、特に対応・支援は行っていない</t>
    </r>
  </si>
  <si>
    <r>
      <t xml:space="preserve">(4) </t>
    </r>
    <r>
      <rPr>
        <sz val="10.5"/>
        <color theme="1"/>
        <rFont val="ＭＳ 明朝"/>
        <family val="1"/>
        <charset val="128"/>
      </rPr>
      <t>特に政策課題として認識しておらず、対応・支援は行っていない</t>
    </r>
  </si>
  <si>
    <r>
      <t xml:space="preserve">(5) </t>
    </r>
    <r>
      <rPr>
        <sz val="10.5"/>
        <color theme="1"/>
        <rFont val="ＭＳ 明朝"/>
        <family val="1"/>
        <charset val="128"/>
      </rPr>
      <t>その他（</t>
    </r>
  </si>
  <si>
    <t>Q8.</t>
  </si>
  <si>
    <t>貴市区は「住居荒廃」の問題への対応・支援制度をどのように整備してきましたか。次のうちか</t>
  </si>
  <si>
    <r>
      <t>ら、該当するものを</t>
    </r>
    <r>
      <rPr>
        <b/>
        <sz val="10.5"/>
        <color theme="1"/>
        <rFont val="ＭＳ 明朝"/>
        <family val="1"/>
        <charset val="128"/>
      </rPr>
      <t>すべて</t>
    </r>
    <r>
      <rPr>
        <sz val="10.5"/>
        <color theme="1"/>
        <rFont val="ＭＳ 明朝"/>
        <family val="1"/>
        <charset val="128"/>
      </rPr>
      <t>選択してください。　</t>
    </r>
    <r>
      <rPr>
        <sz val="10.5"/>
        <color rgb="FF0070C0"/>
        <rFont val="ＭＳ 明朝"/>
        <family val="1"/>
        <charset val="128"/>
      </rPr>
      <t>【複数選択】</t>
    </r>
  </si>
  <si>
    <r>
      <t xml:space="preserve">(1) </t>
    </r>
    <r>
      <rPr>
        <sz val="10.5"/>
        <color theme="1"/>
        <rFont val="ＭＳ 明朝"/>
        <family val="1"/>
        <charset val="128"/>
      </rPr>
      <t>条例・要綱の制定・改正</t>
    </r>
  </si>
  <si>
    <r>
      <t xml:space="preserve">(2) </t>
    </r>
    <r>
      <rPr>
        <sz val="10.5"/>
        <color theme="1"/>
        <rFont val="ＭＳ 明朝"/>
        <family val="1"/>
        <charset val="128"/>
      </rPr>
      <t>解決に資する物品等の貸出・支給や経済的な支援制度の整備</t>
    </r>
  </si>
  <si>
    <r>
      <t xml:space="preserve">(3) </t>
    </r>
    <r>
      <rPr>
        <sz val="10.5"/>
        <color theme="1"/>
        <rFont val="ＭＳ 明朝"/>
        <family val="1"/>
        <charset val="128"/>
      </rPr>
      <t>その他の支援制度（例／委託による物品等の片付け、ごみ出し支援）の整備</t>
    </r>
  </si>
  <si>
    <r>
      <t xml:space="preserve">(4) </t>
    </r>
    <r>
      <rPr>
        <sz val="10.5"/>
        <color theme="1"/>
        <rFont val="ＭＳ 明朝"/>
        <family val="1"/>
        <charset val="128"/>
      </rPr>
      <t>医師、精神保健福祉士などのアウトリーチ事業の整備</t>
    </r>
  </si>
  <si>
    <r>
      <t xml:space="preserve">(6) </t>
    </r>
    <r>
      <rPr>
        <sz val="10.5"/>
        <color theme="1"/>
        <rFont val="ＭＳ 明朝"/>
        <family val="1"/>
        <charset val="128"/>
      </rPr>
      <t>特に対応・支援制度は整備していない</t>
    </r>
  </si>
  <si>
    <t>SQ1.</t>
  </si>
  <si>
    <r>
      <t>※</t>
    </r>
    <r>
      <rPr>
        <u/>
        <sz val="10.5"/>
        <color theme="1"/>
        <rFont val="Century"/>
        <family val="1"/>
      </rPr>
      <t>(1)</t>
    </r>
    <r>
      <rPr>
        <u/>
        <sz val="10.5"/>
        <color theme="1"/>
        <rFont val="ＭＳ 明朝"/>
        <family val="1"/>
        <charset val="128"/>
      </rPr>
      <t>「条例・要綱の制定・改正」に該当すると回答された方にお尋ねします。</t>
    </r>
  </si>
  <si>
    <t>制定した又は改正した条例・要綱の名称、及びその制定・改正の年月を記入してください。</t>
  </si>
  <si>
    <t>【記述】</t>
  </si>
  <si>
    <t>平成</t>
    <rPh sb="0" eb="2">
      <t>ヘイセイ</t>
    </rPh>
    <phoneticPr fontId="2"/>
  </si>
  <si>
    <t>年</t>
    <rPh sb="0" eb="1">
      <t>ネン</t>
    </rPh>
    <phoneticPr fontId="2"/>
  </si>
  <si>
    <t>月</t>
    <rPh sb="0" eb="1">
      <t>ツキ</t>
    </rPh>
    <phoneticPr fontId="2"/>
  </si>
  <si>
    <t>年月（和暦）</t>
    <phoneticPr fontId="2"/>
  </si>
  <si>
    <t>条例名・要綱名</t>
  </si>
  <si>
    <t>SQ2.</t>
  </si>
  <si>
    <r>
      <t>※</t>
    </r>
    <r>
      <rPr>
        <u/>
        <sz val="10.5"/>
        <color theme="1"/>
        <rFont val="Century"/>
        <family val="1"/>
      </rPr>
      <t>(6)</t>
    </r>
    <r>
      <rPr>
        <u/>
        <sz val="10.5"/>
        <color theme="1"/>
        <rFont val="ＭＳ 明朝"/>
        <family val="1"/>
        <charset val="128"/>
      </rPr>
      <t>「特に対応・支援制度は整備していない」に該当すると回答された方にお尋ねします。</t>
    </r>
  </si>
  <si>
    <r>
      <t>対応・支援制度を整備していない理由として、次のうちから該当すると考えられるものを</t>
    </r>
    <r>
      <rPr>
        <b/>
        <sz val="10.5"/>
        <color theme="1"/>
        <rFont val="ＭＳ 明朝"/>
        <family val="1"/>
        <charset val="128"/>
      </rPr>
      <t>すべ</t>
    </r>
  </si>
  <si>
    <r>
      <t>て</t>
    </r>
    <r>
      <rPr>
        <sz val="10.5"/>
        <color theme="1"/>
        <rFont val="ＭＳ 明朝"/>
        <family val="1"/>
        <charset val="128"/>
      </rPr>
      <t>選択してください。　</t>
    </r>
    <r>
      <rPr>
        <sz val="10.5"/>
        <color rgb="FF0070C0"/>
        <rFont val="ＭＳ 明朝"/>
        <family val="1"/>
        <charset val="128"/>
      </rPr>
      <t>【複数選択】</t>
    </r>
  </si>
  <si>
    <r>
      <t>①</t>
    </r>
    <r>
      <rPr>
        <sz val="10.5"/>
        <color theme="1"/>
        <rFont val="Century"/>
        <family val="1"/>
      </rPr>
      <t xml:space="preserve"> </t>
    </r>
    <r>
      <rPr>
        <sz val="10.5"/>
        <color theme="1"/>
        <rFont val="ＭＳ 明朝"/>
        <family val="1"/>
        <charset val="128"/>
      </rPr>
      <t>現在は対応・支援制度が整備されていないが、整備することを検討中</t>
    </r>
  </si>
  <si>
    <r>
      <t>②</t>
    </r>
    <r>
      <rPr>
        <sz val="10.5"/>
        <color theme="1"/>
        <rFont val="Century"/>
        <family val="1"/>
      </rPr>
      <t xml:space="preserve"> </t>
    </r>
    <r>
      <rPr>
        <sz val="10.5"/>
        <color theme="1"/>
        <rFont val="ＭＳ 明朝"/>
        <family val="1"/>
        <charset val="128"/>
      </rPr>
      <t>市区内において、対応・支援すべき「住居荒廃」が発生していない</t>
    </r>
  </si>
  <si>
    <r>
      <t>③</t>
    </r>
    <r>
      <rPr>
        <sz val="10.5"/>
        <color theme="1"/>
        <rFont val="Century"/>
        <family val="1"/>
      </rPr>
      <t xml:space="preserve"> </t>
    </r>
    <r>
      <rPr>
        <sz val="10.5"/>
        <color theme="1"/>
        <rFont val="ＭＳ 明朝"/>
        <family val="1"/>
        <charset val="128"/>
      </rPr>
      <t>「住居荒廃」は発生しているが、対応・支援制度は特に必要としていない</t>
    </r>
  </si>
  <si>
    <r>
      <t>④</t>
    </r>
    <r>
      <rPr>
        <sz val="10.5"/>
        <color theme="1"/>
        <rFont val="Century"/>
        <family val="1"/>
      </rPr>
      <t xml:space="preserve"> </t>
    </r>
    <r>
      <rPr>
        <sz val="10.5"/>
        <color theme="1"/>
        <rFont val="ＭＳ 明朝"/>
        <family val="1"/>
        <charset val="128"/>
      </rPr>
      <t>その他（</t>
    </r>
  </si>
  <si>
    <t>Q9.</t>
  </si>
  <si>
    <t>「住居荒廃」の問題に取り組むうえで、どのような課題があると考えますか。次の各観点につい</t>
  </si>
  <si>
    <r>
      <t>て、それぞれ該当する項目を</t>
    </r>
    <r>
      <rPr>
        <b/>
        <sz val="10.5"/>
        <color theme="1"/>
        <rFont val="ＭＳ 明朝"/>
        <family val="1"/>
        <charset val="128"/>
      </rPr>
      <t>すべて</t>
    </r>
    <r>
      <rPr>
        <sz val="10.5"/>
        <color theme="1"/>
        <rFont val="ＭＳ 明朝"/>
        <family val="1"/>
        <charset val="128"/>
      </rPr>
      <t>選択してください。　</t>
    </r>
    <r>
      <rPr>
        <sz val="10.5"/>
        <color rgb="FF0070C0"/>
        <rFont val="ＭＳ 明朝"/>
        <family val="1"/>
        <charset val="128"/>
      </rPr>
      <t>【複数選択・記述】</t>
    </r>
  </si>
  <si>
    <t>（ア）居住者に対する支援について</t>
  </si>
  <si>
    <r>
      <t xml:space="preserve">(1) </t>
    </r>
    <r>
      <rPr>
        <sz val="10.5"/>
        <color theme="1"/>
        <rFont val="ＭＳ 明朝"/>
        <family val="1"/>
        <charset val="128"/>
      </rPr>
      <t>適用しうる保健・医療・福祉サービスがない</t>
    </r>
  </si>
  <si>
    <r>
      <t xml:space="preserve">(2) </t>
    </r>
    <r>
      <rPr>
        <sz val="10.5"/>
        <color theme="1"/>
        <rFont val="ＭＳ 明朝"/>
        <family val="1"/>
        <charset val="128"/>
      </rPr>
      <t>本人が支援を受けることを望まない</t>
    </r>
  </si>
  <si>
    <r>
      <t xml:space="preserve">(3) </t>
    </r>
    <r>
      <rPr>
        <sz val="10.5"/>
        <color theme="1"/>
        <rFont val="ＭＳ 明朝"/>
        <family val="1"/>
        <charset val="128"/>
      </rPr>
      <t>支援するために必要な個人情報の収集が困難</t>
    </r>
  </si>
  <si>
    <r>
      <t xml:space="preserve">(4) </t>
    </r>
    <r>
      <rPr>
        <sz val="10.5"/>
        <color theme="1"/>
        <rFont val="ＭＳ 明朝"/>
        <family val="1"/>
        <charset val="128"/>
      </rPr>
      <t>継続的な支援体制の構築が困難</t>
    </r>
  </si>
  <si>
    <r>
      <t xml:space="preserve">(7) </t>
    </r>
    <r>
      <rPr>
        <sz val="10.5"/>
        <color theme="1"/>
        <rFont val="ＭＳ 明朝"/>
        <family val="1"/>
        <charset val="128"/>
      </rPr>
      <t>行政が支援することの是非（行政が支援することで、本人や家族等による自主</t>
    </r>
  </si>
  <si>
    <r>
      <t xml:space="preserve">(5) </t>
    </r>
    <r>
      <rPr>
        <sz val="10.5"/>
        <color theme="1"/>
        <rFont val="ＭＳ 明朝"/>
        <family val="1"/>
        <charset val="128"/>
      </rPr>
      <t>家族・親族の協力を得られない</t>
    </r>
    <phoneticPr fontId="2"/>
  </si>
  <si>
    <t>　　的な解決が図られない）</t>
    <phoneticPr fontId="2"/>
  </si>
  <si>
    <r>
      <t xml:space="preserve">(8) </t>
    </r>
    <r>
      <rPr>
        <sz val="10.5"/>
        <color theme="1"/>
        <rFont val="ＭＳ 明朝"/>
        <family val="1"/>
        <charset val="128"/>
      </rPr>
      <t>その他（</t>
    </r>
  </si>
  <si>
    <t>該当すると回答いただいた課題の具体的な内容を自由記述にてご回答ください。</t>
  </si>
  <si>
    <t>（イ）解決に向けた法的な対応について</t>
  </si>
  <si>
    <r>
      <t xml:space="preserve">(1) </t>
    </r>
    <r>
      <rPr>
        <sz val="10.5"/>
        <color theme="1"/>
        <rFont val="ＭＳ 明朝"/>
        <family val="1"/>
        <charset val="128"/>
      </rPr>
      <t>対応するための法的根拠がない</t>
    </r>
  </si>
  <si>
    <r>
      <t xml:space="preserve">(2) </t>
    </r>
    <r>
      <rPr>
        <sz val="10.5"/>
        <color theme="1"/>
        <rFont val="ＭＳ 明朝"/>
        <family val="1"/>
        <charset val="128"/>
      </rPr>
      <t>法的根拠はあるが、適用することが困難</t>
    </r>
  </si>
  <si>
    <r>
      <t xml:space="preserve">(3) </t>
    </r>
    <r>
      <rPr>
        <sz val="10.5"/>
        <color theme="1"/>
        <rFont val="ＭＳ 明朝"/>
        <family val="1"/>
        <charset val="128"/>
      </rPr>
      <t>法的な対応は根本的な解決につながらない</t>
    </r>
  </si>
  <si>
    <r>
      <t xml:space="preserve">(4) </t>
    </r>
    <r>
      <rPr>
        <sz val="10.5"/>
        <color theme="1"/>
        <rFont val="ＭＳ 明朝"/>
        <family val="1"/>
        <charset val="128"/>
      </rPr>
      <t>対応するために必要な個人情報の収集が困難</t>
    </r>
    <phoneticPr fontId="2"/>
  </si>
  <si>
    <t>（ウ）取組み体制について</t>
  </si>
  <si>
    <r>
      <t xml:space="preserve">(1) </t>
    </r>
    <r>
      <rPr>
        <sz val="10.5"/>
        <color theme="1"/>
        <rFont val="ＭＳ 明朝"/>
        <family val="1"/>
        <charset val="128"/>
      </rPr>
      <t>担当部署が不明確</t>
    </r>
  </si>
  <si>
    <r>
      <t xml:space="preserve">(3) </t>
    </r>
    <r>
      <rPr>
        <sz val="10.5"/>
        <color theme="1"/>
        <rFont val="ＭＳ 明朝"/>
        <family val="1"/>
        <charset val="128"/>
      </rPr>
      <t>職員の専門的知見の不足</t>
    </r>
  </si>
  <si>
    <r>
      <t xml:space="preserve">(5) </t>
    </r>
    <r>
      <rPr>
        <sz val="10.5"/>
        <color theme="1"/>
        <rFont val="ＭＳ 明朝"/>
        <family val="1"/>
        <charset val="128"/>
      </rPr>
      <t>職員の不足</t>
    </r>
  </si>
  <si>
    <r>
      <t xml:space="preserve">(7) </t>
    </r>
    <r>
      <rPr>
        <sz val="10.5"/>
        <color theme="1"/>
        <rFont val="ＭＳ 明朝"/>
        <family val="1"/>
        <charset val="128"/>
      </rPr>
      <t>その他（</t>
    </r>
  </si>
  <si>
    <r>
      <t xml:space="preserve">(2) </t>
    </r>
    <r>
      <rPr>
        <sz val="10.5"/>
        <color theme="1"/>
        <rFont val="ＭＳ 明朝"/>
        <family val="1"/>
        <charset val="128"/>
      </rPr>
      <t>関係部署との連携が不十分</t>
    </r>
  </si>
  <si>
    <r>
      <t xml:space="preserve">(4) </t>
    </r>
    <r>
      <rPr>
        <sz val="10.5"/>
        <color theme="1"/>
        <rFont val="ＭＳ 明朝"/>
        <family val="1"/>
        <charset val="128"/>
      </rPr>
      <t>外部の関係機関との連携が不十分</t>
    </r>
  </si>
  <si>
    <r>
      <t xml:space="preserve">(6) </t>
    </r>
    <r>
      <rPr>
        <sz val="10.5"/>
        <color theme="1"/>
        <rFont val="ＭＳ 明朝"/>
        <family val="1"/>
        <charset val="128"/>
      </rPr>
      <t>財源の不足</t>
    </r>
  </si>
  <si>
    <t>Q10.</t>
  </si>
  <si>
    <r>
      <t xml:space="preserve">(1) </t>
    </r>
    <r>
      <rPr>
        <sz val="10.5"/>
        <color theme="1"/>
        <rFont val="ＭＳ 明朝"/>
        <family val="1"/>
        <charset val="128"/>
      </rPr>
      <t>設置している</t>
    </r>
  </si>
  <si>
    <r>
      <t xml:space="preserve"> (2) </t>
    </r>
    <r>
      <rPr>
        <sz val="10.5"/>
        <color theme="1"/>
        <rFont val="ＭＳ 明朝"/>
        <family val="1"/>
        <charset val="128"/>
      </rPr>
      <t>設置していない</t>
    </r>
  </si>
  <si>
    <t>SQ.</t>
  </si>
  <si>
    <r>
      <t>※</t>
    </r>
    <r>
      <rPr>
        <u/>
        <sz val="10.5"/>
        <color theme="1"/>
        <rFont val="Century"/>
        <family val="1"/>
      </rPr>
      <t>(1)</t>
    </r>
    <r>
      <rPr>
        <u/>
        <sz val="10.5"/>
        <color theme="1"/>
        <rFont val="ＭＳ 明朝"/>
        <family val="1"/>
        <charset val="128"/>
      </rPr>
      <t>「設置している」と回答された方にお尋ねします。</t>
    </r>
  </si>
  <si>
    <t>第三者機関の委員には、どのような人が委嘱されていますか。次のうちから、該当するものを</t>
  </si>
  <si>
    <r>
      <t xml:space="preserve">(1) </t>
    </r>
    <r>
      <rPr>
        <sz val="10.5"/>
        <color theme="1"/>
        <rFont val="ＭＳ 明朝"/>
        <family val="1"/>
        <charset val="128"/>
      </rPr>
      <t>法律に関する学識経験者</t>
    </r>
  </si>
  <si>
    <r>
      <t xml:space="preserve">(3) </t>
    </r>
    <r>
      <rPr>
        <sz val="10.5"/>
        <color theme="1"/>
        <rFont val="ＭＳ 明朝"/>
        <family val="1"/>
        <charset val="128"/>
      </rPr>
      <t>その他の分野の学識経験者</t>
    </r>
  </si>
  <si>
    <r>
      <t xml:space="preserve">(7) </t>
    </r>
    <r>
      <rPr>
        <sz val="10.5"/>
        <color theme="1"/>
        <rFont val="ＭＳ 明朝"/>
        <family val="1"/>
        <charset val="128"/>
      </rPr>
      <t>医師・精神保健福祉士</t>
    </r>
  </si>
  <si>
    <r>
      <t xml:space="preserve">(5) </t>
    </r>
    <r>
      <rPr>
        <sz val="10.5"/>
        <color theme="1"/>
        <rFont val="ＭＳ 明朝"/>
        <family val="1"/>
        <charset val="128"/>
      </rPr>
      <t>民生委員・児童委員</t>
    </r>
    <phoneticPr fontId="2"/>
  </si>
  <si>
    <r>
      <t xml:space="preserve">(9) </t>
    </r>
    <r>
      <rPr>
        <sz val="10.5"/>
        <color theme="1"/>
        <rFont val="ＭＳ 明朝"/>
        <family val="1"/>
        <charset val="128"/>
      </rPr>
      <t>町内会・自治会</t>
    </r>
  </si>
  <si>
    <r>
      <t xml:space="preserve">(2) </t>
    </r>
    <r>
      <rPr>
        <sz val="10.5"/>
        <color theme="1"/>
        <rFont val="ＭＳ 明朝"/>
        <family val="1"/>
        <charset val="128"/>
      </rPr>
      <t>保健医療福祉に関する学識経験者</t>
    </r>
  </si>
  <si>
    <r>
      <t xml:space="preserve">(6) </t>
    </r>
    <r>
      <rPr>
        <sz val="10.5"/>
        <color theme="1"/>
        <rFont val="ＭＳ 明朝"/>
        <family val="1"/>
        <charset val="128"/>
      </rPr>
      <t>地域包括支援センター</t>
    </r>
  </si>
  <si>
    <r>
      <t xml:space="preserve">(8) </t>
    </r>
    <r>
      <rPr>
        <sz val="10.5"/>
        <color theme="1"/>
        <rFont val="ＭＳ 明朝"/>
        <family val="1"/>
        <charset val="128"/>
      </rPr>
      <t>弁護士・司法書士・行政書士</t>
    </r>
  </si>
  <si>
    <r>
      <t xml:space="preserve">(4) </t>
    </r>
    <r>
      <rPr>
        <sz val="10.5"/>
        <color theme="1"/>
        <rFont val="ＭＳ 明朝"/>
        <family val="1"/>
        <charset val="128"/>
      </rPr>
      <t>社会福祉協議会</t>
    </r>
    <phoneticPr fontId="2"/>
  </si>
  <si>
    <t>Q11.</t>
  </si>
  <si>
    <t>「住居荒廃」の問題に取り組むうえで、庁内の関係部署はどのように連携を図っていますか。情</t>
  </si>
  <si>
    <r>
      <t>報交換や協議を行う場を設置している場合には、会議等の名称を記入し、参画している部署を</t>
    </r>
    <r>
      <rPr>
        <b/>
        <sz val="10.5"/>
        <color theme="1"/>
        <rFont val="ＭＳ 明朝"/>
        <family val="1"/>
        <charset val="128"/>
      </rPr>
      <t>す</t>
    </r>
  </si>
  <si>
    <r>
      <t>べて</t>
    </r>
    <r>
      <rPr>
        <sz val="10.5"/>
        <color theme="1"/>
        <rFont val="ＭＳ 明朝"/>
        <family val="1"/>
        <charset val="128"/>
      </rPr>
      <t>選択してください。　</t>
    </r>
    <r>
      <rPr>
        <sz val="10.5"/>
        <color rgb="FF0070C0"/>
        <rFont val="ＭＳ 明朝"/>
        <family val="1"/>
        <charset val="128"/>
      </rPr>
      <t>【記述・複数選択】</t>
    </r>
  </si>
  <si>
    <t>地域振興</t>
    <phoneticPr fontId="2"/>
  </si>
  <si>
    <t>健康</t>
    <phoneticPr fontId="2"/>
  </si>
  <si>
    <t>税務</t>
    <phoneticPr fontId="2"/>
  </si>
  <si>
    <t>衛生</t>
    <phoneticPr fontId="2"/>
  </si>
  <si>
    <t>道路</t>
    <phoneticPr fontId="2"/>
  </si>
  <si>
    <t>建築</t>
    <phoneticPr fontId="2"/>
  </si>
  <si>
    <t>住宅</t>
    <phoneticPr fontId="2"/>
  </si>
  <si>
    <t>防災</t>
    <phoneticPr fontId="2"/>
  </si>
  <si>
    <t>福祉</t>
    <phoneticPr fontId="2"/>
  </si>
  <si>
    <t>環境</t>
    <phoneticPr fontId="2"/>
  </si>
  <si>
    <t>企画</t>
    <phoneticPr fontId="2"/>
  </si>
  <si>
    <t>会議等の名称</t>
  </si>
  <si>
    <t>　例）△□対策会議</t>
    <phoneticPr fontId="2"/>
  </si>
  <si>
    <t>○</t>
    <phoneticPr fontId="2"/>
  </si>
  <si>
    <t>その他、会議等に参画している部署がありましたら、当該部署名を記入してください。</t>
  </si>
  <si>
    <t>Q12.</t>
  </si>
  <si>
    <t>「住居荒廃」の問題に取り組むうえで、外部の関係機関との連携をどのように図っていますか。</t>
  </si>
  <si>
    <r>
      <t>それぞれの関係機関について、該当するものを選択してください。</t>
    </r>
    <r>
      <rPr>
        <sz val="10.5"/>
        <color rgb="FF0070C0"/>
        <rFont val="ＭＳ 明朝"/>
        <family val="1"/>
        <charset val="128"/>
      </rPr>
      <t>　【複数選択】</t>
    </r>
  </si>
  <si>
    <t>その他の
連携
※自由
記述欄</t>
    <phoneticPr fontId="2"/>
  </si>
  <si>
    <t>情報交換や
協議を行う
場を設置</t>
    <phoneticPr fontId="2"/>
  </si>
  <si>
    <t xml:space="preserve"> 例）社会福祉協議会</t>
    <phoneticPr fontId="2"/>
  </si>
  <si>
    <t xml:space="preserve"> 社会福祉協議会</t>
    <phoneticPr fontId="2"/>
  </si>
  <si>
    <t xml:space="preserve"> 地域包括支援センター</t>
    <phoneticPr fontId="2"/>
  </si>
  <si>
    <t xml:space="preserve"> 民生委員・児童委員</t>
    <phoneticPr fontId="2"/>
  </si>
  <si>
    <t xml:space="preserve"> 介護事業者</t>
    <phoneticPr fontId="2"/>
  </si>
  <si>
    <t xml:space="preserve"> 相談支援事業所</t>
    <phoneticPr fontId="2"/>
  </si>
  <si>
    <r>
      <rPr>
        <sz val="10.5"/>
        <color theme="1"/>
        <rFont val="Century"/>
        <family val="1"/>
      </rPr>
      <t xml:space="preserve"> NPO</t>
    </r>
    <r>
      <rPr>
        <sz val="10.5"/>
        <color theme="1"/>
        <rFont val="ＭＳ 明朝"/>
        <family val="1"/>
        <charset val="128"/>
      </rPr>
      <t>法人・民間事業者</t>
    </r>
    <phoneticPr fontId="2"/>
  </si>
  <si>
    <t xml:space="preserve"> 警察</t>
    <phoneticPr fontId="2"/>
  </si>
  <si>
    <t xml:space="preserve"> 消費者センター</t>
    <phoneticPr fontId="2"/>
  </si>
  <si>
    <t xml:space="preserve"> その他（</t>
    <rPh sb="3" eb="4">
      <t>タ</t>
    </rPh>
    <phoneticPr fontId="2"/>
  </si>
  <si>
    <t>※「その他の連携」に該当すると回答された方にお尋ねします。</t>
  </si>
  <si>
    <t>連携している具体的な内容を自由記述にてご回答ください。</t>
  </si>
  <si>
    <r>
      <rPr>
        <sz val="10"/>
        <color theme="1"/>
        <rFont val="ＭＳ 明朝"/>
        <family val="1"/>
        <charset val="128"/>
      </rPr>
      <t>④</t>
    </r>
    <r>
      <rPr>
        <sz val="10"/>
        <color theme="1"/>
        <rFont val="Century"/>
        <family val="1"/>
      </rPr>
      <t xml:space="preserve"> </t>
    </r>
    <r>
      <rPr>
        <sz val="10"/>
        <color theme="1"/>
        <rFont val="ＭＳ 明朝"/>
        <family val="1"/>
        <charset val="128"/>
      </rPr>
      <t>その他　（</t>
    </r>
    <phoneticPr fontId="2"/>
  </si>
  <si>
    <r>
      <rPr>
        <sz val="10"/>
        <color theme="1"/>
        <rFont val="ＭＳ 明朝"/>
        <family val="1"/>
        <charset val="128"/>
      </rPr>
      <t>⑤</t>
    </r>
    <r>
      <rPr>
        <sz val="10"/>
        <color theme="1"/>
        <rFont val="Century"/>
        <family val="1"/>
      </rPr>
      <t xml:space="preserve">  </t>
    </r>
    <r>
      <rPr>
        <sz val="10"/>
        <color theme="1"/>
        <rFont val="ＭＳ 明朝"/>
        <family val="1"/>
        <charset val="128"/>
      </rPr>
      <t>その他　（</t>
    </r>
    <phoneticPr fontId="2"/>
  </si>
  <si>
    <r>
      <rPr>
        <sz val="10"/>
        <color theme="1"/>
        <rFont val="Century"/>
        <family val="1"/>
      </rPr>
      <t xml:space="preserve">   </t>
    </r>
    <r>
      <rPr>
        <sz val="10"/>
        <color theme="1"/>
        <rFont val="ＭＳ 明朝"/>
        <family val="1"/>
        <charset val="128"/>
      </rPr>
      <t>〒</t>
    </r>
    <r>
      <rPr>
        <sz val="10"/>
        <color theme="1"/>
        <rFont val="Century"/>
        <family val="1"/>
      </rPr>
      <t>102-0093</t>
    </r>
    <r>
      <rPr>
        <sz val="10"/>
        <color theme="1"/>
        <rFont val="ＭＳ 明朝"/>
        <family val="1"/>
        <charset val="128"/>
      </rPr>
      <t>　東京都千代田区平河町</t>
    </r>
    <r>
      <rPr>
        <sz val="10"/>
        <color theme="1"/>
        <rFont val="Century"/>
        <family val="1"/>
      </rPr>
      <t>2-4-1</t>
    </r>
    <phoneticPr fontId="2"/>
  </si>
  <si>
    <r>
      <t xml:space="preserve">   (</t>
    </r>
    <r>
      <rPr>
        <sz val="10"/>
        <color theme="1"/>
        <rFont val="ＭＳ 明朝"/>
        <family val="1"/>
        <charset val="128"/>
      </rPr>
      <t>公財</t>
    </r>
    <r>
      <rPr>
        <sz val="10"/>
        <color theme="1"/>
        <rFont val="Century"/>
        <family val="1"/>
      </rPr>
      <t xml:space="preserve">) </t>
    </r>
    <r>
      <rPr>
        <sz val="10"/>
        <color theme="1"/>
        <rFont val="ＭＳ 明朝"/>
        <family val="1"/>
        <charset val="128"/>
      </rPr>
      <t>日本都市センター</t>
    </r>
    <r>
      <rPr>
        <sz val="10"/>
        <color theme="1"/>
        <rFont val="Century"/>
        <family val="1"/>
      </rPr>
      <t xml:space="preserve"> </t>
    </r>
    <r>
      <rPr>
        <sz val="10"/>
        <color theme="1"/>
        <rFont val="ＭＳ 明朝"/>
        <family val="1"/>
        <charset val="128"/>
      </rPr>
      <t>研究室（担当：釼持）</t>
    </r>
    <phoneticPr fontId="2"/>
  </si>
  <si>
    <r>
      <t xml:space="preserve">   TEL</t>
    </r>
    <r>
      <rPr>
        <sz val="10"/>
        <color theme="1"/>
        <rFont val="ＭＳ 明朝"/>
        <family val="1"/>
        <charset val="128"/>
      </rPr>
      <t>：</t>
    </r>
    <r>
      <rPr>
        <sz val="10"/>
        <color theme="1"/>
        <rFont val="Century"/>
        <family val="1"/>
      </rPr>
      <t>03-5216-8774</t>
    </r>
    <r>
      <rPr>
        <sz val="10"/>
        <color theme="1"/>
        <rFont val="ＭＳ 明朝"/>
        <family val="1"/>
        <charset val="128"/>
      </rPr>
      <t>　</t>
    </r>
    <r>
      <rPr>
        <sz val="10"/>
        <color theme="1"/>
        <rFont val="Century"/>
        <family val="1"/>
      </rPr>
      <t>E-mail</t>
    </r>
    <r>
      <rPr>
        <sz val="10"/>
        <color theme="1"/>
        <rFont val="ＭＳ 明朝"/>
        <family val="1"/>
        <charset val="128"/>
      </rPr>
      <t>：</t>
    </r>
    <r>
      <rPr>
        <sz val="10"/>
        <color theme="1"/>
        <rFont val="Century"/>
        <family val="1"/>
      </rPr>
      <t>kohai@toshi.or.jp</t>
    </r>
    <phoneticPr fontId="2"/>
  </si>
  <si>
    <t>【ご連絡先（取りまとめられた方・主にご回答いただいた方）】</t>
  </si>
  <si>
    <t>→具体的にどういった保健・医療・福祉サービスを受給していますか。</t>
    <phoneticPr fontId="2"/>
  </si>
  <si>
    <r>
      <rPr>
        <sz val="10"/>
        <color theme="1"/>
        <rFont val="ＭＳ 明朝"/>
        <family val="1"/>
        <charset val="128"/>
      </rPr>
      <t>　→</t>
    </r>
    <r>
      <rPr>
        <u/>
        <sz val="10"/>
        <color theme="1"/>
        <rFont val="ＭＳ 明朝"/>
        <family val="1"/>
        <charset val="128"/>
      </rPr>
      <t>対応を行う際に根拠となった法律は何ですか。</t>
    </r>
    <phoneticPr fontId="2"/>
  </si>
  <si>
    <r>
      <t>　→</t>
    </r>
    <r>
      <rPr>
        <u/>
        <sz val="10"/>
        <color theme="1"/>
        <rFont val="ＭＳ 明朝"/>
        <family val="1"/>
        <charset val="128"/>
      </rPr>
      <t>根拠となった条例・要綱名</t>
    </r>
    <r>
      <rPr>
        <sz val="10"/>
        <color theme="1"/>
        <rFont val="ＭＳ 明朝"/>
        <family val="1"/>
        <charset val="128"/>
      </rPr>
      <t>（</t>
    </r>
    <phoneticPr fontId="2"/>
  </si>
  <si>
    <t>１　「住居荒廃」の現状について</t>
    <phoneticPr fontId="2"/>
  </si>
  <si>
    <t>自治体名</t>
    <rPh sb="0" eb="3">
      <t>ジチタイ</t>
    </rPh>
    <rPh sb="3" eb="4">
      <t>メイ</t>
    </rPh>
    <phoneticPr fontId="2"/>
  </si>
  <si>
    <t>部署名</t>
  </si>
  <si>
    <t>ご氏名</t>
  </si>
  <si>
    <t>電話番号</t>
  </si>
  <si>
    <t>E-mailアドレス</t>
  </si>
  <si>
    <t>都道府県名</t>
    <phoneticPr fontId="2"/>
  </si>
  <si>
    <t>たします。なお、回答内容については、お断りなく個別市区名等を公表すること</t>
    <phoneticPr fontId="2"/>
  </si>
  <si>
    <r>
      <t>・本アンケートはメール回答と</t>
    </r>
    <r>
      <rPr>
        <sz val="10.5"/>
        <color theme="1"/>
        <rFont val="Century"/>
        <family val="1"/>
      </rPr>
      <t>FAX</t>
    </r>
    <r>
      <rPr>
        <sz val="10.5"/>
        <color theme="1"/>
        <rFont val="ＭＳ 明朝"/>
        <family val="1"/>
        <charset val="128"/>
      </rPr>
      <t>回答の</t>
    </r>
    <r>
      <rPr>
        <sz val="10.5"/>
        <color theme="1"/>
        <rFont val="Century"/>
        <family val="1"/>
      </rPr>
      <t>2</t>
    </r>
    <r>
      <rPr>
        <sz val="10.5"/>
        <color theme="1"/>
        <rFont val="ＭＳ 明朝"/>
        <family val="1"/>
        <charset val="128"/>
      </rPr>
      <t>通りの回答方法をご用意しております。エクセルデータ</t>
    </r>
  </si>
  <si>
    <t xml:space="preserve">  のダウンロード方法・回答方法については別紙ご案内をご参照ください。</t>
    <phoneticPr fontId="2"/>
  </si>
  <si>
    <r>
      <rPr>
        <sz val="10"/>
        <color theme="1"/>
        <rFont val="ＭＳ Ｐ明朝"/>
        <family val="1"/>
        <charset val="128"/>
      </rPr>
      <t>　</t>
    </r>
    <r>
      <rPr>
        <u/>
        <sz val="10"/>
        <color theme="1"/>
        <rFont val="ＭＳ Ｐ明朝"/>
        <family val="1"/>
        <charset val="128"/>
      </rPr>
      <t>※</t>
    </r>
    <r>
      <rPr>
        <u/>
        <sz val="10"/>
        <color theme="1"/>
        <rFont val="Century"/>
        <family val="1"/>
      </rPr>
      <t>(1)</t>
    </r>
    <r>
      <rPr>
        <u/>
        <sz val="10"/>
        <color theme="1"/>
        <rFont val="ＭＳ Ｐ明朝"/>
        <family val="1"/>
        <charset val="128"/>
      </rPr>
      <t>いわゆる「ごみ屋敷」と回答された方にお尋ねします。</t>
    </r>
    <phoneticPr fontId="2"/>
  </si>
  <si>
    <t>　</t>
    <phoneticPr fontId="2"/>
  </si>
  <si>
    <t>都市自治体の「住居荒廃」問題に関するアンケート</t>
    <phoneticPr fontId="2"/>
  </si>
  <si>
    <t>事　例　１</t>
    <rPh sb="0" eb="1">
      <t>コト</t>
    </rPh>
    <rPh sb="2" eb="3">
      <t>レイ</t>
    </rPh>
    <phoneticPr fontId="2"/>
  </si>
  <si>
    <r>
      <t xml:space="preserve">(8) </t>
    </r>
    <r>
      <rPr>
        <sz val="10"/>
        <color theme="1"/>
        <rFont val="ＭＳ 明朝"/>
        <family val="1"/>
        <charset val="128"/>
      </rPr>
      <t>経済的困窮</t>
    </r>
    <phoneticPr fontId="2"/>
  </si>
  <si>
    <t>「住居荒廃」の問題に関連して、審議会や審査会などの第三者機関を設置していますか。</t>
    <phoneticPr fontId="2"/>
  </si>
  <si>
    <t xml:space="preserve"> 医療機関・医師会</t>
    <rPh sb="1" eb="3">
      <t>イリョウ</t>
    </rPh>
    <rPh sb="3" eb="5">
      <t>キカン</t>
    </rPh>
    <rPh sb="6" eb="9">
      <t>イシカイ</t>
    </rPh>
    <phoneticPr fontId="2"/>
  </si>
  <si>
    <r>
      <t xml:space="preserve">(6) </t>
    </r>
    <r>
      <rPr>
        <sz val="10.5"/>
        <color theme="1"/>
        <rFont val="ＭＳ 明朝"/>
        <family val="1"/>
        <charset val="128"/>
      </rPr>
      <t>支援について住民や議会の理解が得られない</t>
    </r>
    <rPh sb="16" eb="18">
      <t>リカイ</t>
    </rPh>
    <phoneticPr fontId="2"/>
  </si>
  <si>
    <t xml:space="preserve"> 町内会・自治会</t>
    <rPh sb="1" eb="3">
      <t>チョウナイ</t>
    </rPh>
    <rPh sb="3" eb="4">
      <t>カイ</t>
    </rPh>
    <rPh sb="5" eb="8">
      <t>ジチカイ</t>
    </rPh>
    <phoneticPr fontId="2"/>
  </si>
  <si>
    <r>
      <t xml:space="preserve">(13) </t>
    </r>
    <r>
      <rPr>
        <sz val="10"/>
        <color theme="1"/>
        <rFont val="ＭＳ 明朝"/>
        <family val="1"/>
        <charset val="128"/>
      </rPr>
      <t>その他（　　　　　　　　</t>
    </r>
    <r>
      <rPr>
        <sz val="10"/>
        <color theme="1"/>
        <rFont val="Century"/>
        <family val="1"/>
      </rPr>
      <t/>
    </r>
    <phoneticPr fontId="2"/>
  </si>
  <si>
    <t>）</t>
    <phoneticPr fontId="2"/>
  </si>
  <si>
    <r>
      <t xml:space="preserve">(12) </t>
    </r>
    <r>
      <rPr>
        <sz val="10"/>
        <color theme="1"/>
        <rFont val="ＭＳ 明朝"/>
        <family val="1"/>
        <charset val="128"/>
      </rPr>
      <t>その他（</t>
    </r>
    <phoneticPr fontId="2"/>
  </si>
  <si>
    <t>）</t>
    <phoneticPr fontId="2"/>
  </si>
  <si>
    <t>都道府県名</t>
  </si>
  <si>
    <t>自治体名</t>
  </si>
  <si>
    <t>Q1.「住居荒廃」の問題を主に取り扱っている部署</t>
  </si>
  <si>
    <t>Q1.その他</t>
  </si>
  <si>
    <t>Q2.貴市区が把握している「住居荒廃」の範囲に含まれると考えられるもの</t>
  </si>
  <si>
    <t>Q3.把握・対応中の「住居荒廃」(平成29年4月1日現在）</t>
  </si>
  <si>
    <t>Q3.うち、「ごみ屋敷」の件数(把握・対応中）</t>
  </si>
  <si>
    <t>Q3.うち、樹木の繁茂の件数(把握・対応中）</t>
  </si>
  <si>
    <t>Q3.うち、多頭飼育・給餌の件数(把握・対応中）</t>
  </si>
  <si>
    <t>Q3.過去3年間に解決済みの「住居荒廃」(平成29年4月1日現在）</t>
  </si>
  <si>
    <t>Q3.うち、「ごみ屋敷」の件数(過去3年間に解決済み）</t>
  </si>
  <si>
    <t>Q3.うち、樹木の繁茂の件数(過去3年間に解決済み）</t>
  </si>
  <si>
    <t>Q3.うち、多頭飼育・給餌の件数(過去3年間に解決済み）</t>
  </si>
  <si>
    <t>Q4.把握・対応している「住居荒廃」の件数のこの3年間の推移</t>
  </si>
  <si>
    <t>Q5.過去5年間に「住居荒廃」の発生状況に関する実態調査を実施したか</t>
  </si>
  <si>
    <t>Q7.貴市区の「住居荒廃」の問題への取り組み状況</t>
  </si>
  <si>
    <t>Q7.その他</t>
  </si>
  <si>
    <t>Q8.貴市区の「住居荒廃」の問題への対応・支援策の整備</t>
  </si>
  <si>
    <t>Q8.その他</t>
  </si>
  <si>
    <t>Q8SQ1.新規制定の条例名・要綱名</t>
  </si>
  <si>
    <t>Q8SQ1.制定年(平成）</t>
  </si>
  <si>
    <t>Q8SQ1.制定月</t>
  </si>
  <si>
    <t>Q8SQ1.改正の条例名・要綱名</t>
  </si>
  <si>
    <t>Q8SQ1.改正年(平成）</t>
  </si>
  <si>
    <t>Q8SQ1.改正月</t>
  </si>
  <si>
    <t>Q8SQ2.対策・支援制度を整備していない理由</t>
  </si>
  <si>
    <t>Q8SQ2.その他</t>
  </si>
  <si>
    <t>Q9.(ア)居住者に対する支援について</t>
  </si>
  <si>
    <t>Q9.(ア)その他</t>
  </si>
  <si>
    <t>Q9.(ア)課題の具体的内容</t>
  </si>
  <si>
    <t>Q9.(イ)解決に向けた法的な対応について</t>
  </si>
  <si>
    <t>Q9.(イ)その他</t>
  </si>
  <si>
    <t>Q9.(イ)課題の具体的内容</t>
  </si>
  <si>
    <t>Q9.(ウ)取組み体制について</t>
  </si>
  <si>
    <t>Q9.(ウ)その他</t>
  </si>
  <si>
    <t>Q9.(ウ)課題の具体的内容</t>
  </si>
  <si>
    <t>Q10.「住居荒廃」の問題に関して審議会や審査会などの第三者機関を設置しているか</t>
  </si>
  <si>
    <t>Q10SQ1.第三者機関の委員</t>
  </si>
  <si>
    <t>Q10SQ1.その他</t>
  </si>
  <si>
    <t>Q11.①会議等の名称</t>
  </si>
  <si>
    <t>Q11.①関係部署の連携</t>
  </si>
  <si>
    <t>Q11.②会議等の名称</t>
  </si>
  <si>
    <t>Q11.②関係部署の連携</t>
  </si>
  <si>
    <t>Q11.③会議等の名称</t>
  </si>
  <si>
    <t>Q11.③関係部署の連携</t>
  </si>
  <si>
    <t>Q11.その他</t>
  </si>
  <si>
    <t>Q12.社会福祉協議会との連携</t>
  </si>
  <si>
    <t>Q12.地域包括支援センターとの連携</t>
  </si>
  <si>
    <t>Q12.民生委員・児童委員との連携</t>
  </si>
  <si>
    <t>Q12.医療機関・医師会との連携</t>
  </si>
  <si>
    <t>Q12.介護事業者との連携</t>
  </si>
  <si>
    <t>Q12.相談支援事務所との連携</t>
  </si>
  <si>
    <t>Q12.町内会・自治会との連携</t>
  </si>
  <si>
    <t>Q12.電気・ガス・水道・郵便事業者との連携</t>
  </si>
  <si>
    <t>Q12.NPO法人・民間事業者との連携</t>
  </si>
  <si>
    <t>Q12.弁護士会・司法書士会・行政書士会との連携</t>
  </si>
  <si>
    <t>Q12.警察との連携</t>
  </si>
  <si>
    <t>Q12.消費者センターとの連携</t>
  </si>
  <si>
    <t>Q12.その他との連携</t>
  </si>
  <si>
    <t>Q12.その他</t>
  </si>
  <si>
    <t>Q12.※連携している具体的な内容</t>
    <rPh sb="5" eb="7">
      <t>レンケイ</t>
    </rPh>
    <rPh sb="11" eb="14">
      <t>グタイテキ</t>
    </rPh>
    <rPh sb="15" eb="17">
      <t>ナイヨウ</t>
    </rPh>
    <phoneticPr fontId="36"/>
  </si>
  <si>
    <t>事例番号</t>
  </si>
  <si>
    <t>a)「ごみ屋敷」のレベル</t>
  </si>
  <si>
    <t>b)「ごみ屋敷」の種類</t>
  </si>
  <si>
    <t>把握している期間</t>
  </si>
  <si>
    <t>発生している影響</t>
  </si>
  <si>
    <t>その他発生している影響</t>
  </si>
  <si>
    <t>住まいの種類</t>
  </si>
  <si>
    <t>住まいの所有関係</t>
  </si>
  <si>
    <t>年齢</t>
  </si>
  <si>
    <t>性別</t>
  </si>
  <si>
    <t>把握したきっかけ</t>
  </si>
  <si>
    <t>その他把握したきっかけ</t>
  </si>
  <si>
    <t>考えられる発生要因</t>
  </si>
  <si>
    <t>その他考えられる発生原因</t>
  </si>
  <si>
    <t>併発している課題</t>
  </si>
  <si>
    <t>その他併発している課題</t>
  </si>
  <si>
    <t>保険・医療・福祉サービスの受給状況</t>
  </si>
  <si>
    <t>(1)具体的に受給しているサービス</t>
  </si>
  <si>
    <t>(1)その他具体的に受給しているサービス</t>
  </si>
  <si>
    <t>(2)受けていない要因</t>
  </si>
  <si>
    <t>(2)その他要因</t>
  </si>
  <si>
    <t>精神科医療機関への入通院歴</t>
  </si>
  <si>
    <t>(1)入院期間(年）</t>
  </si>
  <si>
    <t>(1)入院期間(月）</t>
  </si>
  <si>
    <t>(2)通院期間(年）</t>
  </si>
  <si>
    <t>(2)通院期間(月）</t>
  </si>
  <si>
    <t>現在の対応状況</t>
  </si>
  <si>
    <t>その他現在の対応状況</t>
  </si>
  <si>
    <t>(3)対応を行う際に根拠となった法律</t>
  </si>
  <si>
    <t>(4)根拠となった条例・要綱名</t>
  </si>
  <si>
    <t>解消が困難な理由</t>
  </si>
  <si>
    <t>その他解消が困難な理由</t>
  </si>
  <si>
    <t>文字</t>
  </si>
  <si>
    <t>数量</t>
  </si>
  <si>
    <t>ＭＡ</t>
  </si>
  <si>
    <t>ＳＡ</t>
  </si>
  <si>
    <t>Ｑ7-12</t>
    <phoneticPr fontId="2"/>
  </si>
  <si>
    <t>事例1</t>
  </si>
  <si>
    <t>表紙～Ｑ1-5</t>
  </si>
  <si>
    <t>環境部局</t>
  </si>
  <si>
    <t>福祉部局</t>
  </si>
  <si>
    <t>防災部局（消防を含む）</t>
  </si>
  <si>
    <t>住宅部局</t>
  </si>
  <si>
    <t>建築部局</t>
  </si>
  <si>
    <t>道路管理部局</t>
  </si>
  <si>
    <t>健康部局（保健所・保健センターを含む）</t>
  </si>
  <si>
    <t>地域振興部局</t>
  </si>
  <si>
    <t>区役所・支所</t>
  </si>
  <si>
    <t>その他</t>
  </si>
  <si>
    <t>特に定めていない</t>
  </si>
  <si>
    <t>選択肢</t>
    <rPh sb="0" eb="3">
      <t>センタクシ</t>
    </rPh>
    <phoneticPr fontId="2"/>
  </si>
  <si>
    <t>回答</t>
    <rPh sb="0" eb="2">
      <t>カイトウ</t>
    </rPh>
    <phoneticPr fontId="2"/>
  </si>
  <si>
    <t>1,</t>
  </si>
  <si>
    <t>1,</t>
    <phoneticPr fontId="2"/>
  </si>
  <si>
    <t>2,</t>
  </si>
  <si>
    <t>3,</t>
  </si>
  <si>
    <t>4,</t>
  </si>
  <si>
    <t>5,</t>
  </si>
  <si>
    <t>6,</t>
  </si>
  <si>
    <t>7,</t>
  </si>
  <si>
    <t>8,</t>
  </si>
  <si>
    <t>9,</t>
  </si>
  <si>
    <t>10,</t>
  </si>
  <si>
    <t>11,</t>
  </si>
  <si>
    <t>その他</t>
    <rPh sb="2" eb="3">
      <t>タ</t>
    </rPh>
    <phoneticPr fontId="2"/>
  </si>
  <si>
    <t>(2) 空き家状態にある、いわゆる「ごみ屋敷」</t>
  </si>
  <si>
    <t>(3) 樹木の繁茂</t>
  </si>
  <si>
    <t>(4) 多頭飼育・給餌</t>
  </si>
  <si>
    <t>(5) その他</t>
  </si>
  <si>
    <t>(1) 居住その他の使用がなされている、いわゆる「ごみ屋敷」</t>
    <phoneticPr fontId="2"/>
  </si>
  <si>
    <t>Ｑ２</t>
    <phoneticPr fontId="2"/>
  </si>
  <si>
    <t>Ｑ１</t>
    <phoneticPr fontId="2"/>
  </si>
  <si>
    <t>Ｑ３</t>
    <phoneticPr fontId="2"/>
  </si>
  <si>
    <t>大幅に増加した</t>
  </si>
  <si>
    <t>やや増加した</t>
  </si>
  <si>
    <t>ほとんど変化はない</t>
  </si>
  <si>
    <t>やや減少した</t>
  </si>
  <si>
    <t>大幅に減少した</t>
  </si>
  <si>
    <t>分からない</t>
  </si>
  <si>
    <t>Ｑ１とりまとめ</t>
    <phoneticPr fontId="2"/>
  </si>
  <si>
    <t>Ｑ２取りまとめ</t>
    <rPh sb="2" eb="3">
      <t>ト</t>
    </rPh>
    <phoneticPr fontId="2"/>
  </si>
  <si>
    <t>件数</t>
    <rPh sb="0" eb="2">
      <t>ケンスウ</t>
    </rPh>
    <phoneticPr fontId="2"/>
  </si>
  <si>
    <t>Ｑ４まとめ</t>
    <phoneticPr fontId="2"/>
  </si>
  <si>
    <t>Q5まとめ</t>
    <phoneticPr fontId="2"/>
  </si>
  <si>
    <r>
      <t xml:space="preserve">(1) </t>
    </r>
    <r>
      <rPr>
        <sz val="10"/>
        <color theme="1"/>
        <rFont val="ＭＳ 明朝"/>
        <family val="1"/>
        <charset val="128"/>
      </rPr>
      <t>男</t>
    </r>
    <phoneticPr fontId="2"/>
  </si>
  <si>
    <t>都道府県名</t>
    <rPh sb="0" eb="4">
      <t>トドウフケン</t>
    </rPh>
    <rPh sb="4" eb="5">
      <t>メイ</t>
    </rPh>
    <phoneticPr fontId="2"/>
  </si>
  <si>
    <t>自治体コード</t>
    <rPh sb="0" eb="3">
      <t>ジチタイ</t>
    </rPh>
    <phoneticPr fontId="2"/>
  </si>
  <si>
    <t>★追加自治体コード</t>
    <rPh sb="1" eb="3">
      <t>ツイカ</t>
    </rPh>
    <rPh sb="3" eb="6">
      <t>ジチタイ</t>
    </rPh>
    <phoneticPr fontId="2"/>
  </si>
  <si>
    <t>No.</t>
  </si>
  <si>
    <t>団体コード</t>
  </si>
  <si>
    <t>名称</t>
    <rPh sb="0" eb="2">
      <t>メイショウ</t>
    </rPh>
    <phoneticPr fontId="43"/>
  </si>
  <si>
    <t>札幌市役所</t>
    <rPh sb="3" eb="5">
      <t>ヤクショ</t>
    </rPh>
    <phoneticPr fontId="43"/>
  </si>
  <si>
    <t>函館市役所</t>
    <rPh sb="3" eb="5">
      <t>ヤクショ</t>
    </rPh>
    <phoneticPr fontId="43"/>
  </si>
  <si>
    <t>小樽市役所</t>
    <rPh sb="3" eb="5">
      <t>ヤクショ</t>
    </rPh>
    <phoneticPr fontId="43"/>
  </si>
  <si>
    <t>旭川市役所</t>
    <rPh sb="3" eb="5">
      <t>ヤクショ</t>
    </rPh>
    <phoneticPr fontId="43"/>
  </si>
  <si>
    <t>室蘭市役所</t>
    <rPh sb="3" eb="5">
      <t>ヤクショ</t>
    </rPh>
    <phoneticPr fontId="43"/>
  </si>
  <si>
    <t>釧路市役所</t>
    <rPh sb="3" eb="5">
      <t>ヤクショ</t>
    </rPh>
    <phoneticPr fontId="43"/>
  </si>
  <si>
    <t>帯広市役所</t>
    <rPh sb="3" eb="5">
      <t>ヤクショ</t>
    </rPh>
    <phoneticPr fontId="43"/>
  </si>
  <si>
    <t>北見市役所</t>
    <rPh sb="3" eb="5">
      <t>ヤクショ</t>
    </rPh>
    <phoneticPr fontId="43"/>
  </si>
  <si>
    <t>夕張市役所</t>
    <rPh sb="3" eb="5">
      <t>ヤクショ</t>
    </rPh>
    <phoneticPr fontId="43"/>
  </si>
  <si>
    <t>岩見沢市役所</t>
    <rPh sb="4" eb="6">
      <t>ヤクショ</t>
    </rPh>
    <phoneticPr fontId="43"/>
  </si>
  <si>
    <t>網走市役所</t>
    <rPh sb="3" eb="5">
      <t>ヤクショ</t>
    </rPh>
    <phoneticPr fontId="43"/>
  </si>
  <si>
    <t>留萌市役所</t>
    <rPh sb="3" eb="5">
      <t>ヤクショ</t>
    </rPh>
    <phoneticPr fontId="43"/>
  </si>
  <si>
    <t>苫小牧市役所</t>
    <rPh sb="4" eb="6">
      <t>ヤクショ</t>
    </rPh>
    <phoneticPr fontId="43"/>
  </si>
  <si>
    <t>稚内市役所</t>
    <rPh sb="3" eb="5">
      <t>ヤクショ</t>
    </rPh>
    <phoneticPr fontId="43"/>
  </si>
  <si>
    <t>美唄市役所</t>
    <rPh sb="3" eb="5">
      <t>ヤクショ</t>
    </rPh>
    <phoneticPr fontId="43"/>
  </si>
  <si>
    <t>芦別市役所</t>
    <rPh sb="3" eb="5">
      <t>ヤクショ</t>
    </rPh>
    <phoneticPr fontId="43"/>
  </si>
  <si>
    <t>江別市役所</t>
    <rPh sb="3" eb="5">
      <t>ヤクショ</t>
    </rPh>
    <phoneticPr fontId="43"/>
  </si>
  <si>
    <t>赤平市役所</t>
    <rPh sb="3" eb="5">
      <t>ヤクショ</t>
    </rPh>
    <phoneticPr fontId="43"/>
  </si>
  <si>
    <t>紋別市役所</t>
    <rPh sb="3" eb="5">
      <t>ヤクショ</t>
    </rPh>
    <phoneticPr fontId="43"/>
  </si>
  <si>
    <t>士別市役所</t>
    <rPh sb="3" eb="5">
      <t>ヤクショ</t>
    </rPh>
    <phoneticPr fontId="43"/>
  </si>
  <si>
    <t>名寄市役所</t>
    <rPh sb="3" eb="5">
      <t>ヤクショ</t>
    </rPh>
    <phoneticPr fontId="43"/>
  </si>
  <si>
    <t>三笠市役所</t>
    <rPh sb="3" eb="5">
      <t>ヤクショ</t>
    </rPh>
    <phoneticPr fontId="43"/>
  </si>
  <si>
    <t>根室市役所</t>
    <rPh sb="3" eb="5">
      <t>ヤクショ</t>
    </rPh>
    <phoneticPr fontId="43"/>
  </si>
  <si>
    <t>千歳市役所</t>
    <rPh sb="3" eb="5">
      <t>ヤクショ</t>
    </rPh>
    <phoneticPr fontId="43"/>
  </si>
  <si>
    <t>滝川市役所</t>
    <rPh sb="3" eb="5">
      <t>ヤクショ</t>
    </rPh>
    <phoneticPr fontId="43"/>
  </si>
  <si>
    <t>砂川市役所</t>
    <rPh sb="3" eb="5">
      <t>ヤクショ</t>
    </rPh>
    <phoneticPr fontId="43"/>
  </si>
  <si>
    <t>歌志内市役所</t>
    <rPh sb="4" eb="6">
      <t>ヤクショ</t>
    </rPh>
    <phoneticPr fontId="43"/>
  </si>
  <si>
    <t>深川市役所</t>
    <rPh sb="3" eb="5">
      <t>ヤクショ</t>
    </rPh>
    <phoneticPr fontId="43"/>
  </si>
  <si>
    <t>富良野市役所</t>
    <rPh sb="4" eb="6">
      <t>ヤクショ</t>
    </rPh>
    <phoneticPr fontId="43"/>
  </si>
  <si>
    <t>登別市役所</t>
    <rPh sb="3" eb="5">
      <t>ヤクショ</t>
    </rPh>
    <phoneticPr fontId="43"/>
  </si>
  <si>
    <t>恵庭市役所</t>
    <rPh sb="3" eb="5">
      <t>ヤクショ</t>
    </rPh>
    <phoneticPr fontId="43"/>
  </si>
  <si>
    <t>伊達市役所</t>
    <rPh sb="3" eb="5">
      <t>ヤクショ</t>
    </rPh>
    <phoneticPr fontId="43"/>
  </si>
  <si>
    <t>北広島市役所</t>
    <rPh sb="4" eb="6">
      <t>ヤクショ</t>
    </rPh>
    <phoneticPr fontId="43"/>
  </si>
  <si>
    <t>石狩市役所</t>
    <rPh sb="3" eb="5">
      <t>ヤクショ</t>
    </rPh>
    <phoneticPr fontId="43"/>
  </si>
  <si>
    <t>北斗市役所</t>
    <rPh sb="3" eb="5">
      <t>ヤクショ</t>
    </rPh>
    <phoneticPr fontId="43"/>
  </si>
  <si>
    <t>青森市役所</t>
    <rPh sb="3" eb="5">
      <t>ヤクショ</t>
    </rPh>
    <phoneticPr fontId="43"/>
  </si>
  <si>
    <t>弘前市役所</t>
    <rPh sb="3" eb="5">
      <t>ヤクショ</t>
    </rPh>
    <phoneticPr fontId="43"/>
  </si>
  <si>
    <t>八戸市役所</t>
    <rPh sb="3" eb="5">
      <t>ヤクショ</t>
    </rPh>
    <phoneticPr fontId="43"/>
  </si>
  <si>
    <t>黒石市役所</t>
    <rPh sb="3" eb="5">
      <t>ヤクショ</t>
    </rPh>
    <phoneticPr fontId="43"/>
  </si>
  <si>
    <t>五所川原市役所</t>
    <rPh sb="5" eb="7">
      <t>ヤクショ</t>
    </rPh>
    <phoneticPr fontId="43"/>
  </si>
  <si>
    <t>十和田市役所</t>
    <rPh sb="4" eb="6">
      <t>ヤクショ</t>
    </rPh>
    <phoneticPr fontId="43"/>
  </si>
  <si>
    <t>三沢市役所</t>
    <rPh sb="3" eb="5">
      <t>ヤクショ</t>
    </rPh>
    <phoneticPr fontId="43"/>
  </si>
  <si>
    <t>むつ市役所</t>
    <rPh sb="3" eb="5">
      <t>ヤクショ</t>
    </rPh>
    <phoneticPr fontId="43"/>
  </si>
  <si>
    <t>つがる市役所</t>
    <rPh sb="4" eb="6">
      <t>ヤクショ</t>
    </rPh>
    <phoneticPr fontId="43"/>
  </si>
  <si>
    <t>平川市役所</t>
    <rPh sb="3" eb="5">
      <t>ヤクショ</t>
    </rPh>
    <phoneticPr fontId="43"/>
  </si>
  <si>
    <t>盛岡市役所</t>
    <rPh sb="3" eb="5">
      <t>ヤクショ</t>
    </rPh>
    <phoneticPr fontId="43"/>
  </si>
  <si>
    <t>宮古市役所</t>
    <rPh sb="3" eb="5">
      <t>ヤクショ</t>
    </rPh>
    <phoneticPr fontId="43"/>
  </si>
  <si>
    <t>大船渡市役所</t>
    <rPh sb="4" eb="6">
      <t>ヤクショ</t>
    </rPh>
    <phoneticPr fontId="43"/>
  </si>
  <si>
    <t>花巻市役所</t>
    <rPh sb="3" eb="5">
      <t>ヤクショ</t>
    </rPh>
    <phoneticPr fontId="43"/>
  </si>
  <si>
    <t>北上市役所</t>
    <rPh sb="3" eb="5">
      <t>ヤクショ</t>
    </rPh>
    <phoneticPr fontId="43"/>
  </si>
  <si>
    <t>久慈市役所</t>
    <rPh sb="3" eb="5">
      <t>ヤクショ</t>
    </rPh>
    <phoneticPr fontId="43"/>
  </si>
  <si>
    <t>遠野市役所</t>
    <rPh sb="3" eb="5">
      <t>ヤクショ</t>
    </rPh>
    <phoneticPr fontId="43"/>
  </si>
  <si>
    <t>一関市役所</t>
    <rPh sb="3" eb="5">
      <t>ヤクショ</t>
    </rPh>
    <phoneticPr fontId="43"/>
  </si>
  <si>
    <t>陸前高田市役所</t>
    <rPh sb="5" eb="7">
      <t>ヤクショ</t>
    </rPh>
    <phoneticPr fontId="43"/>
  </si>
  <si>
    <t>釜石市役所</t>
    <rPh sb="3" eb="5">
      <t>ヤクショ</t>
    </rPh>
    <phoneticPr fontId="43"/>
  </si>
  <si>
    <t>二戸市役所</t>
    <rPh sb="3" eb="5">
      <t>ヤクショ</t>
    </rPh>
    <phoneticPr fontId="43"/>
  </si>
  <si>
    <t>八幡平市役所</t>
    <rPh sb="4" eb="6">
      <t>ヤクショ</t>
    </rPh>
    <phoneticPr fontId="43"/>
  </si>
  <si>
    <t>奥州市役所</t>
    <rPh sb="3" eb="5">
      <t>ヤクショ</t>
    </rPh>
    <phoneticPr fontId="43"/>
  </si>
  <si>
    <t>滝沢市役所</t>
    <rPh sb="0" eb="2">
      <t>タキザワ</t>
    </rPh>
    <rPh sb="2" eb="3">
      <t>シ</t>
    </rPh>
    <rPh sb="3" eb="5">
      <t>ヤクショ</t>
    </rPh>
    <phoneticPr fontId="43"/>
  </si>
  <si>
    <t>仙台市役所</t>
    <rPh sb="3" eb="5">
      <t>ヤクショ</t>
    </rPh>
    <phoneticPr fontId="43"/>
  </si>
  <si>
    <t>石巻市役所</t>
    <rPh sb="3" eb="5">
      <t>ヤクショ</t>
    </rPh>
    <phoneticPr fontId="43"/>
  </si>
  <si>
    <t>塩竈市役所</t>
    <rPh sb="3" eb="5">
      <t>ヤクショ</t>
    </rPh>
    <phoneticPr fontId="43"/>
  </si>
  <si>
    <t>気仙沼市役所</t>
    <rPh sb="4" eb="6">
      <t>ヤクショ</t>
    </rPh>
    <phoneticPr fontId="43"/>
  </si>
  <si>
    <t>白石市役所</t>
    <rPh sb="3" eb="5">
      <t>ヤクショ</t>
    </rPh>
    <phoneticPr fontId="43"/>
  </si>
  <si>
    <t>名取市役所</t>
    <rPh sb="3" eb="5">
      <t>ヤクショ</t>
    </rPh>
    <phoneticPr fontId="43"/>
  </si>
  <si>
    <t>角田市役所</t>
    <rPh sb="3" eb="5">
      <t>ヤクショ</t>
    </rPh>
    <phoneticPr fontId="43"/>
  </si>
  <si>
    <t>多賀城市役所</t>
    <rPh sb="4" eb="6">
      <t>ヤクショ</t>
    </rPh>
    <phoneticPr fontId="43"/>
  </si>
  <si>
    <t>岩沼市役所</t>
    <rPh sb="3" eb="5">
      <t>ヤクショ</t>
    </rPh>
    <phoneticPr fontId="43"/>
  </si>
  <si>
    <t>登米市役所</t>
    <rPh sb="3" eb="5">
      <t>ヤクショ</t>
    </rPh>
    <phoneticPr fontId="43"/>
  </si>
  <si>
    <t>栗原市役所</t>
    <rPh sb="3" eb="5">
      <t>ヤクショ</t>
    </rPh>
    <phoneticPr fontId="43"/>
  </si>
  <si>
    <t>東松島市役所</t>
    <rPh sb="4" eb="6">
      <t>ヤクショ</t>
    </rPh>
    <phoneticPr fontId="43"/>
  </si>
  <si>
    <t>大崎市役所</t>
    <rPh sb="3" eb="5">
      <t>ヤクショ</t>
    </rPh>
    <phoneticPr fontId="43"/>
  </si>
  <si>
    <t>富谷市役所</t>
    <rPh sb="0" eb="2">
      <t>トミヤ</t>
    </rPh>
    <rPh sb="2" eb="5">
      <t>シヤクショ</t>
    </rPh>
    <phoneticPr fontId="43"/>
  </si>
  <si>
    <t>秋田市役所</t>
    <rPh sb="3" eb="5">
      <t>ヤクショ</t>
    </rPh>
    <phoneticPr fontId="43"/>
  </si>
  <si>
    <t>能代市役所</t>
    <rPh sb="3" eb="5">
      <t>ヤクショ</t>
    </rPh>
    <phoneticPr fontId="43"/>
  </si>
  <si>
    <t>横手市役所</t>
    <rPh sb="3" eb="5">
      <t>ヤクショ</t>
    </rPh>
    <phoneticPr fontId="43"/>
  </si>
  <si>
    <t>大館市役所</t>
    <rPh sb="3" eb="5">
      <t>ヤクショ</t>
    </rPh>
    <phoneticPr fontId="43"/>
  </si>
  <si>
    <t>男鹿市役所</t>
    <rPh sb="3" eb="5">
      <t>ヤクショ</t>
    </rPh>
    <phoneticPr fontId="43"/>
  </si>
  <si>
    <t>湯沢市役所</t>
    <rPh sb="3" eb="5">
      <t>ヤクショ</t>
    </rPh>
    <phoneticPr fontId="43"/>
  </si>
  <si>
    <t>鹿角市役所</t>
    <rPh sb="3" eb="5">
      <t>ヤクショ</t>
    </rPh>
    <phoneticPr fontId="43"/>
  </si>
  <si>
    <t>由利本荘市役所</t>
    <rPh sb="5" eb="7">
      <t>ヤクショ</t>
    </rPh>
    <phoneticPr fontId="43"/>
  </si>
  <si>
    <t>潟上市役所</t>
    <rPh sb="3" eb="5">
      <t>ヤクショ</t>
    </rPh>
    <phoneticPr fontId="43"/>
  </si>
  <si>
    <t>大仙市役所</t>
    <rPh sb="3" eb="5">
      <t>ヤクショ</t>
    </rPh>
    <phoneticPr fontId="43"/>
  </si>
  <si>
    <t>北秋田市役所</t>
    <rPh sb="4" eb="6">
      <t>ヤクショ</t>
    </rPh>
    <phoneticPr fontId="43"/>
  </si>
  <si>
    <t>にかほ市役所</t>
    <rPh sb="4" eb="6">
      <t>ヤクショ</t>
    </rPh>
    <phoneticPr fontId="43"/>
  </si>
  <si>
    <t>仙北市役所</t>
    <rPh sb="3" eb="5">
      <t>ヤクショ</t>
    </rPh>
    <phoneticPr fontId="43"/>
  </si>
  <si>
    <t>山形市役所</t>
    <rPh sb="3" eb="5">
      <t>ヤクショ</t>
    </rPh>
    <phoneticPr fontId="43"/>
  </si>
  <si>
    <t>米沢市役所</t>
    <rPh sb="3" eb="5">
      <t>ヤクショ</t>
    </rPh>
    <phoneticPr fontId="43"/>
  </si>
  <si>
    <t>鶴岡市役所</t>
    <rPh sb="3" eb="5">
      <t>ヤクショ</t>
    </rPh>
    <phoneticPr fontId="43"/>
  </si>
  <si>
    <t>酒田市役所</t>
    <rPh sb="3" eb="5">
      <t>ヤクショ</t>
    </rPh>
    <phoneticPr fontId="43"/>
  </si>
  <si>
    <t>新庄市役所</t>
    <rPh sb="3" eb="5">
      <t>ヤクショ</t>
    </rPh>
    <phoneticPr fontId="43"/>
  </si>
  <si>
    <t>寒河江市役所</t>
    <rPh sb="4" eb="6">
      <t>ヤクショ</t>
    </rPh>
    <phoneticPr fontId="43"/>
  </si>
  <si>
    <t>上山市役所</t>
    <rPh sb="3" eb="5">
      <t>ヤクショ</t>
    </rPh>
    <phoneticPr fontId="43"/>
  </si>
  <si>
    <t>村山市役所</t>
    <rPh sb="3" eb="5">
      <t>ヤクショ</t>
    </rPh>
    <phoneticPr fontId="43"/>
  </si>
  <si>
    <t>長井市役所</t>
    <rPh sb="3" eb="5">
      <t>ヤクショ</t>
    </rPh>
    <phoneticPr fontId="43"/>
  </si>
  <si>
    <t>天童市役所</t>
    <rPh sb="3" eb="5">
      <t>ヤクショ</t>
    </rPh>
    <phoneticPr fontId="43"/>
  </si>
  <si>
    <t>東根市役所</t>
    <rPh sb="3" eb="5">
      <t>ヤクショ</t>
    </rPh>
    <phoneticPr fontId="43"/>
  </si>
  <si>
    <t>尾花沢市役所</t>
    <rPh sb="4" eb="6">
      <t>ヤクショ</t>
    </rPh>
    <phoneticPr fontId="43"/>
  </si>
  <si>
    <t>南陽市役所</t>
    <rPh sb="3" eb="5">
      <t>ヤクショ</t>
    </rPh>
    <phoneticPr fontId="43"/>
  </si>
  <si>
    <t>福島市役所</t>
    <rPh sb="3" eb="5">
      <t>ヤクショ</t>
    </rPh>
    <phoneticPr fontId="43"/>
  </si>
  <si>
    <t>会津若松市役所</t>
    <rPh sb="5" eb="7">
      <t>ヤクショ</t>
    </rPh>
    <phoneticPr fontId="43"/>
  </si>
  <si>
    <t>郡山市役所</t>
    <rPh sb="3" eb="5">
      <t>ヤクショ</t>
    </rPh>
    <phoneticPr fontId="43"/>
  </si>
  <si>
    <t>いわき市役所</t>
    <rPh sb="4" eb="6">
      <t>ヤクショ</t>
    </rPh>
    <phoneticPr fontId="43"/>
  </si>
  <si>
    <t>白河市役所</t>
    <rPh sb="3" eb="5">
      <t>ヤクショ</t>
    </rPh>
    <phoneticPr fontId="43"/>
  </si>
  <si>
    <t>須賀川市役所</t>
    <rPh sb="4" eb="6">
      <t>ヤクショ</t>
    </rPh>
    <phoneticPr fontId="43"/>
  </si>
  <si>
    <t>喜多方市役所</t>
    <rPh sb="4" eb="6">
      <t>ヤクショ</t>
    </rPh>
    <phoneticPr fontId="43"/>
  </si>
  <si>
    <t>相馬市役所</t>
    <rPh sb="3" eb="5">
      <t>ヤクショ</t>
    </rPh>
    <phoneticPr fontId="43"/>
  </si>
  <si>
    <t>二本松市役所</t>
    <rPh sb="4" eb="6">
      <t>ヤクショ</t>
    </rPh>
    <phoneticPr fontId="43"/>
  </si>
  <si>
    <t>田村市役所</t>
    <rPh sb="3" eb="5">
      <t>ヤクショ</t>
    </rPh>
    <phoneticPr fontId="43"/>
  </si>
  <si>
    <t>南相馬市役所</t>
    <rPh sb="4" eb="6">
      <t>ヤクショ</t>
    </rPh>
    <phoneticPr fontId="43"/>
  </si>
  <si>
    <t>本宮市役所</t>
    <rPh sb="3" eb="5">
      <t>ヤクショ</t>
    </rPh>
    <phoneticPr fontId="43"/>
  </si>
  <si>
    <t>水戸市役所</t>
    <rPh sb="3" eb="5">
      <t>ヤクショ</t>
    </rPh>
    <phoneticPr fontId="43"/>
  </si>
  <si>
    <t>日立市役所</t>
    <rPh sb="3" eb="5">
      <t>ヤクショ</t>
    </rPh>
    <phoneticPr fontId="43"/>
  </si>
  <si>
    <t>土浦市役所</t>
    <rPh sb="3" eb="5">
      <t>ヤクショ</t>
    </rPh>
    <phoneticPr fontId="43"/>
  </si>
  <si>
    <t>古河市役所</t>
    <rPh sb="3" eb="5">
      <t>ヤクショ</t>
    </rPh>
    <phoneticPr fontId="43"/>
  </si>
  <si>
    <t>石岡市役所</t>
    <rPh sb="3" eb="5">
      <t>ヤクショ</t>
    </rPh>
    <phoneticPr fontId="43"/>
  </si>
  <si>
    <t>結城市役所</t>
    <rPh sb="3" eb="5">
      <t>ヤクショ</t>
    </rPh>
    <phoneticPr fontId="43"/>
  </si>
  <si>
    <t>龍ケ崎市役所</t>
    <rPh sb="4" eb="6">
      <t>ヤクショ</t>
    </rPh>
    <phoneticPr fontId="43"/>
  </si>
  <si>
    <t>下妻市役所</t>
    <rPh sb="3" eb="5">
      <t>ヤクショ</t>
    </rPh>
    <phoneticPr fontId="43"/>
  </si>
  <si>
    <t>常総市役所</t>
    <rPh sb="3" eb="5">
      <t>ヤクショ</t>
    </rPh>
    <phoneticPr fontId="43"/>
  </si>
  <si>
    <t>常陸太田市役所</t>
    <rPh sb="5" eb="7">
      <t>ヤクショ</t>
    </rPh>
    <phoneticPr fontId="43"/>
  </si>
  <si>
    <t>高萩市役所</t>
    <rPh sb="3" eb="5">
      <t>ヤクショ</t>
    </rPh>
    <phoneticPr fontId="43"/>
  </si>
  <si>
    <t>北茨城市役所</t>
    <rPh sb="4" eb="6">
      <t>ヤクショ</t>
    </rPh>
    <phoneticPr fontId="43"/>
  </si>
  <si>
    <t>笠間市役所</t>
    <rPh sb="3" eb="5">
      <t>ヤクショ</t>
    </rPh>
    <phoneticPr fontId="43"/>
  </si>
  <si>
    <t>取手市役所</t>
    <rPh sb="3" eb="5">
      <t>ヤクショ</t>
    </rPh>
    <phoneticPr fontId="43"/>
  </si>
  <si>
    <t>牛久市役所</t>
    <rPh sb="3" eb="5">
      <t>ヤクショ</t>
    </rPh>
    <phoneticPr fontId="43"/>
  </si>
  <si>
    <t>つくば市役所</t>
    <rPh sb="4" eb="6">
      <t>ヤクショ</t>
    </rPh>
    <phoneticPr fontId="43"/>
  </si>
  <si>
    <t>ひたちなか市役所</t>
    <rPh sb="6" eb="8">
      <t>ヤクショ</t>
    </rPh>
    <phoneticPr fontId="43"/>
  </si>
  <si>
    <t>鹿嶋市役所</t>
    <rPh sb="3" eb="5">
      <t>ヤクショ</t>
    </rPh>
    <phoneticPr fontId="43"/>
  </si>
  <si>
    <t>潮来市役所</t>
    <rPh sb="3" eb="5">
      <t>ヤクショ</t>
    </rPh>
    <phoneticPr fontId="43"/>
  </si>
  <si>
    <t>守谷市役所</t>
    <rPh sb="3" eb="5">
      <t>ヤクショ</t>
    </rPh>
    <phoneticPr fontId="43"/>
  </si>
  <si>
    <t>常陸大宮市役所</t>
    <rPh sb="5" eb="7">
      <t>ヤクショ</t>
    </rPh>
    <phoneticPr fontId="43"/>
  </si>
  <si>
    <t>那珂市役所</t>
    <rPh sb="3" eb="5">
      <t>ヤクショ</t>
    </rPh>
    <phoneticPr fontId="43"/>
  </si>
  <si>
    <t>筑西市役所</t>
    <rPh sb="3" eb="5">
      <t>ヤクショ</t>
    </rPh>
    <phoneticPr fontId="43"/>
  </si>
  <si>
    <t>坂東市役所</t>
    <rPh sb="3" eb="5">
      <t>ヤクショ</t>
    </rPh>
    <phoneticPr fontId="43"/>
  </si>
  <si>
    <t>稲敷市役所</t>
    <rPh sb="3" eb="5">
      <t>ヤクショ</t>
    </rPh>
    <phoneticPr fontId="43"/>
  </si>
  <si>
    <t>かすみがうら市役所</t>
    <rPh sb="7" eb="9">
      <t>ヤクショ</t>
    </rPh>
    <phoneticPr fontId="43"/>
  </si>
  <si>
    <t>桜川市役所　大和庁舎</t>
    <rPh sb="3" eb="5">
      <t>ヤクショ</t>
    </rPh>
    <rPh sb="6" eb="8">
      <t>ヤマト</t>
    </rPh>
    <rPh sb="8" eb="10">
      <t>チョウシャ</t>
    </rPh>
    <phoneticPr fontId="43"/>
  </si>
  <si>
    <t>神栖市役所</t>
    <rPh sb="3" eb="5">
      <t>ヤクショ</t>
    </rPh>
    <phoneticPr fontId="43"/>
  </si>
  <si>
    <t>行方市役所　麻生庁舎</t>
    <rPh sb="3" eb="5">
      <t>ヤクショ</t>
    </rPh>
    <rPh sb="6" eb="8">
      <t>アソウ</t>
    </rPh>
    <rPh sb="8" eb="10">
      <t>チョウシャ</t>
    </rPh>
    <phoneticPr fontId="43"/>
  </si>
  <si>
    <t>鉾田市役所</t>
    <rPh sb="3" eb="5">
      <t>ヤクショ</t>
    </rPh>
    <phoneticPr fontId="43"/>
  </si>
  <si>
    <t>つくばみらい市役所　伊奈庁舎</t>
    <rPh sb="7" eb="9">
      <t>ヤクショ</t>
    </rPh>
    <rPh sb="10" eb="12">
      <t>イナ</t>
    </rPh>
    <rPh sb="12" eb="14">
      <t>チョウシャ</t>
    </rPh>
    <phoneticPr fontId="43"/>
  </si>
  <si>
    <t>小美玉市役所</t>
    <rPh sb="4" eb="6">
      <t>ヤクショ</t>
    </rPh>
    <phoneticPr fontId="43"/>
  </si>
  <si>
    <t>宇都宮市役所</t>
    <rPh sb="4" eb="6">
      <t>ヤクショ</t>
    </rPh>
    <phoneticPr fontId="43"/>
  </si>
  <si>
    <t>足利市役所</t>
    <rPh sb="3" eb="5">
      <t>ヤクショ</t>
    </rPh>
    <phoneticPr fontId="43"/>
  </si>
  <si>
    <t>栃木市役所</t>
    <rPh sb="3" eb="5">
      <t>ヤクショ</t>
    </rPh>
    <phoneticPr fontId="43"/>
  </si>
  <si>
    <t>佐野市役所</t>
    <rPh sb="3" eb="5">
      <t>ヤクショ</t>
    </rPh>
    <phoneticPr fontId="43"/>
  </si>
  <si>
    <t>鹿沼市役所</t>
    <rPh sb="3" eb="5">
      <t>ヤクショ</t>
    </rPh>
    <phoneticPr fontId="43"/>
  </si>
  <si>
    <t>日光市役所</t>
    <rPh sb="3" eb="5">
      <t>ヤクショ</t>
    </rPh>
    <phoneticPr fontId="43"/>
  </si>
  <si>
    <t>小山市役所</t>
    <rPh sb="3" eb="5">
      <t>ヤクショ</t>
    </rPh>
    <phoneticPr fontId="43"/>
  </si>
  <si>
    <t>真岡市役所</t>
    <rPh sb="3" eb="5">
      <t>ヤクショ</t>
    </rPh>
    <phoneticPr fontId="43"/>
  </si>
  <si>
    <t>大田原市役所</t>
    <rPh sb="4" eb="6">
      <t>ヤクショ</t>
    </rPh>
    <phoneticPr fontId="43"/>
  </si>
  <si>
    <t>矢板市役所</t>
    <rPh sb="3" eb="5">
      <t>ヤクショ</t>
    </rPh>
    <phoneticPr fontId="43"/>
  </si>
  <si>
    <t>那須塩原市役所</t>
    <rPh sb="5" eb="7">
      <t>ヤクショ</t>
    </rPh>
    <phoneticPr fontId="43"/>
  </si>
  <si>
    <t>さくら市役所</t>
    <rPh sb="4" eb="6">
      <t>ヤクショ</t>
    </rPh>
    <phoneticPr fontId="43"/>
  </si>
  <si>
    <t>那須烏山市役所　烏山庁舎</t>
    <rPh sb="5" eb="7">
      <t>ヤクショ</t>
    </rPh>
    <rPh sb="8" eb="10">
      <t>カラスヤマ</t>
    </rPh>
    <rPh sb="10" eb="12">
      <t>チョウシャ</t>
    </rPh>
    <phoneticPr fontId="43"/>
  </si>
  <si>
    <t>下野市役所</t>
    <rPh sb="3" eb="5">
      <t>ヤクショ</t>
    </rPh>
    <phoneticPr fontId="43"/>
  </si>
  <si>
    <t>前橋市役所</t>
    <rPh sb="3" eb="5">
      <t>ヤクショ</t>
    </rPh>
    <phoneticPr fontId="43"/>
  </si>
  <si>
    <t>高崎市役所</t>
    <rPh sb="3" eb="5">
      <t>ヤクショ</t>
    </rPh>
    <phoneticPr fontId="43"/>
  </si>
  <si>
    <t>桐生市役所</t>
    <rPh sb="3" eb="5">
      <t>ヤクショ</t>
    </rPh>
    <phoneticPr fontId="43"/>
  </si>
  <si>
    <t>伊勢崎市役所</t>
    <rPh sb="4" eb="6">
      <t>ヤクショ</t>
    </rPh>
    <phoneticPr fontId="43"/>
  </si>
  <si>
    <t>太田市役所</t>
    <rPh sb="3" eb="5">
      <t>ヤクショ</t>
    </rPh>
    <phoneticPr fontId="43"/>
  </si>
  <si>
    <t>沼田市役所</t>
    <rPh sb="3" eb="5">
      <t>ヤクショ</t>
    </rPh>
    <phoneticPr fontId="43"/>
  </si>
  <si>
    <t>館林市役所</t>
    <rPh sb="3" eb="5">
      <t>ヤクショ</t>
    </rPh>
    <phoneticPr fontId="43"/>
  </si>
  <si>
    <t>渋川市役所</t>
    <rPh sb="3" eb="5">
      <t>ヤクショ</t>
    </rPh>
    <phoneticPr fontId="43"/>
  </si>
  <si>
    <t>藤岡市役所</t>
    <rPh sb="3" eb="5">
      <t>ヤクショ</t>
    </rPh>
    <phoneticPr fontId="43"/>
  </si>
  <si>
    <t>富岡市役所</t>
    <rPh sb="3" eb="5">
      <t>ヤクショ</t>
    </rPh>
    <phoneticPr fontId="43"/>
  </si>
  <si>
    <t>安中市役所</t>
    <rPh sb="3" eb="5">
      <t>ヤクショ</t>
    </rPh>
    <phoneticPr fontId="43"/>
  </si>
  <si>
    <t>みどり市役所　笠懸庁舎</t>
    <rPh sb="4" eb="6">
      <t>ヤクショ</t>
    </rPh>
    <rPh sb="7" eb="9">
      <t>カサガケ</t>
    </rPh>
    <rPh sb="9" eb="11">
      <t>チョウシャ</t>
    </rPh>
    <phoneticPr fontId="43"/>
  </si>
  <si>
    <t>さいたま市役所</t>
    <rPh sb="5" eb="7">
      <t>ヤクショ</t>
    </rPh>
    <phoneticPr fontId="43"/>
  </si>
  <si>
    <t>川越市役所</t>
    <rPh sb="3" eb="5">
      <t>ヤクショ</t>
    </rPh>
    <phoneticPr fontId="43"/>
  </si>
  <si>
    <t>熊谷市役所</t>
    <rPh sb="3" eb="5">
      <t>ヤクショ</t>
    </rPh>
    <phoneticPr fontId="43"/>
  </si>
  <si>
    <t>川口市役所</t>
    <rPh sb="3" eb="5">
      <t>ヤクショ</t>
    </rPh>
    <phoneticPr fontId="43"/>
  </si>
  <si>
    <t>行田市役所</t>
    <rPh sb="3" eb="5">
      <t>ヤクショ</t>
    </rPh>
    <phoneticPr fontId="43"/>
  </si>
  <si>
    <t>秩父市役所</t>
    <rPh sb="3" eb="5">
      <t>ヤクショ</t>
    </rPh>
    <phoneticPr fontId="43"/>
  </si>
  <si>
    <t>所沢市役所</t>
    <rPh sb="3" eb="5">
      <t>ヤクショ</t>
    </rPh>
    <phoneticPr fontId="43"/>
  </si>
  <si>
    <t>飯能市役所</t>
    <rPh sb="3" eb="5">
      <t>ヤクショ</t>
    </rPh>
    <phoneticPr fontId="43"/>
  </si>
  <si>
    <t>加須市役所</t>
    <rPh sb="3" eb="5">
      <t>ヤクショ</t>
    </rPh>
    <phoneticPr fontId="43"/>
  </si>
  <si>
    <t>本庄市役所</t>
    <rPh sb="3" eb="5">
      <t>ヤクショ</t>
    </rPh>
    <phoneticPr fontId="43"/>
  </si>
  <si>
    <t>東松山市役所</t>
    <rPh sb="4" eb="6">
      <t>ヤクショ</t>
    </rPh>
    <phoneticPr fontId="43"/>
  </si>
  <si>
    <t>春日部市役所</t>
    <rPh sb="4" eb="6">
      <t>ヤクショ</t>
    </rPh>
    <phoneticPr fontId="43"/>
  </si>
  <si>
    <t>狭山市役所</t>
    <rPh sb="3" eb="5">
      <t>ヤクショ</t>
    </rPh>
    <phoneticPr fontId="43"/>
  </si>
  <si>
    <t>羽生市役所</t>
    <rPh sb="3" eb="5">
      <t>ヤクショ</t>
    </rPh>
    <phoneticPr fontId="43"/>
  </si>
  <si>
    <t>鴻巣市役所</t>
    <rPh sb="3" eb="5">
      <t>ヤクショ</t>
    </rPh>
    <phoneticPr fontId="43"/>
  </si>
  <si>
    <t>深谷市役所</t>
    <rPh sb="3" eb="5">
      <t>ヤクショ</t>
    </rPh>
    <phoneticPr fontId="43"/>
  </si>
  <si>
    <t>上尾市役所</t>
    <rPh sb="3" eb="5">
      <t>ヤクショ</t>
    </rPh>
    <phoneticPr fontId="43"/>
  </si>
  <si>
    <t>草加市役所</t>
    <rPh sb="3" eb="5">
      <t>ヤクショ</t>
    </rPh>
    <phoneticPr fontId="43"/>
  </si>
  <si>
    <t>越谷市役所</t>
    <rPh sb="3" eb="5">
      <t>ヤクショ</t>
    </rPh>
    <phoneticPr fontId="43"/>
  </si>
  <si>
    <t>蕨市役所</t>
    <rPh sb="2" eb="4">
      <t>ヤクショ</t>
    </rPh>
    <phoneticPr fontId="43"/>
  </si>
  <si>
    <t>戸田市役所</t>
    <rPh sb="3" eb="5">
      <t>ヤクショ</t>
    </rPh>
    <phoneticPr fontId="43"/>
  </si>
  <si>
    <t>入間市役所</t>
    <rPh sb="3" eb="5">
      <t>ヤクショ</t>
    </rPh>
    <phoneticPr fontId="43"/>
  </si>
  <si>
    <t>朝霞市役所</t>
    <rPh sb="3" eb="5">
      <t>ヤクショ</t>
    </rPh>
    <phoneticPr fontId="43"/>
  </si>
  <si>
    <t>志木市役所</t>
    <rPh sb="3" eb="5">
      <t>ヤクショ</t>
    </rPh>
    <phoneticPr fontId="43"/>
  </si>
  <si>
    <t>和光市役所</t>
    <rPh sb="3" eb="5">
      <t>ヤクショ</t>
    </rPh>
    <phoneticPr fontId="43"/>
  </si>
  <si>
    <t>新座市役所</t>
    <rPh sb="3" eb="5">
      <t>ヤクショ</t>
    </rPh>
    <phoneticPr fontId="43"/>
  </si>
  <si>
    <t>桶川市役所</t>
    <rPh sb="3" eb="5">
      <t>ヤクショ</t>
    </rPh>
    <phoneticPr fontId="43"/>
  </si>
  <si>
    <t>久喜市役所</t>
    <rPh sb="3" eb="5">
      <t>ヤクショ</t>
    </rPh>
    <phoneticPr fontId="43"/>
  </si>
  <si>
    <t>北本市役所</t>
    <rPh sb="3" eb="5">
      <t>ヤクショ</t>
    </rPh>
    <phoneticPr fontId="43"/>
  </si>
  <si>
    <t>八潮市役所</t>
    <rPh sb="3" eb="5">
      <t>ヤクショ</t>
    </rPh>
    <phoneticPr fontId="43"/>
  </si>
  <si>
    <t>富士見市役所</t>
    <rPh sb="4" eb="6">
      <t>ヤクショ</t>
    </rPh>
    <phoneticPr fontId="43"/>
  </si>
  <si>
    <t>三郷市役所</t>
    <rPh sb="3" eb="5">
      <t>ヤクショ</t>
    </rPh>
    <phoneticPr fontId="43"/>
  </si>
  <si>
    <t>蓮田市役所</t>
    <rPh sb="3" eb="5">
      <t>ヤクショ</t>
    </rPh>
    <phoneticPr fontId="43"/>
  </si>
  <si>
    <t>坂戸市役所</t>
    <rPh sb="3" eb="5">
      <t>ヤクショ</t>
    </rPh>
    <phoneticPr fontId="43"/>
  </si>
  <si>
    <t>幸手市役所</t>
    <rPh sb="3" eb="5">
      <t>ヤクショ</t>
    </rPh>
    <phoneticPr fontId="43"/>
  </si>
  <si>
    <t>鶴ヶ島市役所</t>
    <rPh sb="4" eb="6">
      <t>ヤクショ</t>
    </rPh>
    <phoneticPr fontId="43"/>
  </si>
  <si>
    <t>日高市役所</t>
    <rPh sb="3" eb="5">
      <t>ヤクショ</t>
    </rPh>
    <phoneticPr fontId="43"/>
  </si>
  <si>
    <t>吉川市役所</t>
    <rPh sb="3" eb="5">
      <t>ヤクショ</t>
    </rPh>
    <phoneticPr fontId="43"/>
  </si>
  <si>
    <t>ふじみ野市役所</t>
    <rPh sb="5" eb="7">
      <t>ヤクショ</t>
    </rPh>
    <phoneticPr fontId="43"/>
  </si>
  <si>
    <t>白岡市役所</t>
    <rPh sb="0" eb="2">
      <t>シラオカ</t>
    </rPh>
    <rPh sb="2" eb="3">
      <t>シ</t>
    </rPh>
    <rPh sb="3" eb="5">
      <t>ヤクショ</t>
    </rPh>
    <phoneticPr fontId="43"/>
  </si>
  <si>
    <t>千葉市役所</t>
    <rPh sb="3" eb="5">
      <t>ヤクショ</t>
    </rPh>
    <phoneticPr fontId="43"/>
  </si>
  <si>
    <t>銚子市役所</t>
    <rPh sb="3" eb="5">
      <t>ヤクショ</t>
    </rPh>
    <phoneticPr fontId="43"/>
  </si>
  <si>
    <t>市川市役所</t>
    <rPh sb="3" eb="5">
      <t>ヤクショ</t>
    </rPh>
    <phoneticPr fontId="43"/>
  </si>
  <si>
    <t>船橋市役所</t>
    <rPh sb="3" eb="5">
      <t>ヤクショ</t>
    </rPh>
    <phoneticPr fontId="43"/>
  </si>
  <si>
    <t>館山市役所</t>
    <rPh sb="3" eb="5">
      <t>ヤクショ</t>
    </rPh>
    <phoneticPr fontId="43"/>
  </si>
  <si>
    <t>木更津市役所　駅前庁舎</t>
    <rPh sb="4" eb="6">
      <t>ヤクショ</t>
    </rPh>
    <rPh sb="7" eb="9">
      <t>エキマエ</t>
    </rPh>
    <rPh sb="9" eb="11">
      <t>チョウシャ</t>
    </rPh>
    <phoneticPr fontId="43"/>
  </si>
  <si>
    <t>松戸市役所</t>
    <rPh sb="3" eb="5">
      <t>ヤクショ</t>
    </rPh>
    <phoneticPr fontId="43"/>
  </si>
  <si>
    <t>野田市役所</t>
    <rPh sb="3" eb="5">
      <t>ヤクショ</t>
    </rPh>
    <phoneticPr fontId="43"/>
  </si>
  <si>
    <t>茂原市役所</t>
    <rPh sb="3" eb="5">
      <t>ヤクショ</t>
    </rPh>
    <phoneticPr fontId="43"/>
  </si>
  <si>
    <t>成田市役所</t>
    <rPh sb="3" eb="5">
      <t>ヤクショ</t>
    </rPh>
    <phoneticPr fontId="43"/>
  </si>
  <si>
    <t>佐倉市役所</t>
    <rPh sb="3" eb="5">
      <t>ヤクショ</t>
    </rPh>
    <phoneticPr fontId="43"/>
  </si>
  <si>
    <t>東金市役所</t>
    <rPh sb="3" eb="5">
      <t>ヤクショ</t>
    </rPh>
    <phoneticPr fontId="43"/>
  </si>
  <si>
    <t>旭市役所</t>
    <rPh sb="2" eb="4">
      <t>ヤクショ</t>
    </rPh>
    <phoneticPr fontId="43"/>
  </si>
  <si>
    <t>習志野市役所</t>
    <rPh sb="4" eb="6">
      <t>ヤクショ</t>
    </rPh>
    <phoneticPr fontId="43"/>
  </si>
  <si>
    <t>柏市役所</t>
    <rPh sb="2" eb="4">
      <t>ヤクショ</t>
    </rPh>
    <phoneticPr fontId="43"/>
  </si>
  <si>
    <t>勝浦市役所</t>
    <rPh sb="3" eb="5">
      <t>ヤクショ</t>
    </rPh>
    <phoneticPr fontId="43"/>
  </si>
  <si>
    <t>市原市役所</t>
    <rPh sb="3" eb="5">
      <t>ヤクショ</t>
    </rPh>
    <phoneticPr fontId="43"/>
  </si>
  <si>
    <t>流山市役所</t>
    <rPh sb="3" eb="5">
      <t>ヤクショ</t>
    </rPh>
    <phoneticPr fontId="43"/>
  </si>
  <si>
    <t>八千代市役所</t>
    <rPh sb="4" eb="6">
      <t>ヤクショ</t>
    </rPh>
    <phoneticPr fontId="43"/>
  </si>
  <si>
    <t>我孫子市役所</t>
    <rPh sb="4" eb="6">
      <t>ヤクショ</t>
    </rPh>
    <phoneticPr fontId="43"/>
  </si>
  <si>
    <t>鴨川市役所</t>
    <rPh sb="3" eb="5">
      <t>ヤクショ</t>
    </rPh>
    <phoneticPr fontId="43"/>
  </si>
  <si>
    <t>鎌ケ谷市役所</t>
    <rPh sb="4" eb="6">
      <t>ヤクショ</t>
    </rPh>
    <phoneticPr fontId="43"/>
  </si>
  <si>
    <t>君津市役所</t>
    <rPh sb="3" eb="5">
      <t>ヤクショ</t>
    </rPh>
    <phoneticPr fontId="43"/>
  </si>
  <si>
    <t>富津市役所</t>
    <rPh sb="3" eb="5">
      <t>ヤクショ</t>
    </rPh>
    <phoneticPr fontId="43"/>
  </si>
  <si>
    <t>浦安市役所</t>
    <rPh sb="3" eb="5">
      <t>ヤクショ</t>
    </rPh>
    <phoneticPr fontId="43"/>
  </si>
  <si>
    <t>四街道市役所</t>
    <rPh sb="4" eb="6">
      <t>ヤクショ</t>
    </rPh>
    <phoneticPr fontId="43"/>
  </si>
  <si>
    <t>袖ケ浦市役所</t>
    <rPh sb="4" eb="6">
      <t>ヤクショ</t>
    </rPh>
    <phoneticPr fontId="43"/>
  </si>
  <si>
    <t>八街市役所</t>
    <rPh sb="3" eb="5">
      <t>ヤクショ</t>
    </rPh>
    <phoneticPr fontId="43"/>
  </si>
  <si>
    <t>印西市役所</t>
    <rPh sb="3" eb="5">
      <t>ヤクショ</t>
    </rPh>
    <phoneticPr fontId="43"/>
  </si>
  <si>
    <t>白井市役所</t>
    <rPh sb="3" eb="5">
      <t>ヤクショ</t>
    </rPh>
    <phoneticPr fontId="43"/>
  </si>
  <si>
    <t>富里市役所</t>
    <rPh sb="3" eb="5">
      <t>ヤクショ</t>
    </rPh>
    <phoneticPr fontId="43"/>
  </si>
  <si>
    <t>南房総市役所</t>
    <rPh sb="4" eb="6">
      <t>ヤクショ</t>
    </rPh>
    <phoneticPr fontId="43"/>
  </si>
  <si>
    <t>匝瑳市役所</t>
    <rPh sb="3" eb="5">
      <t>ヤクショ</t>
    </rPh>
    <phoneticPr fontId="43"/>
  </si>
  <si>
    <t>香取市役所</t>
    <rPh sb="3" eb="5">
      <t>ヤクショ</t>
    </rPh>
    <phoneticPr fontId="43"/>
  </si>
  <si>
    <t>山武市役所</t>
    <rPh sb="3" eb="5">
      <t>ヤクショ</t>
    </rPh>
    <phoneticPr fontId="43"/>
  </si>
  <si>
    <t>いすみ市役所</t>
    <rPh sb="4" eb="6">
      <t>ヤクショ</t>
    </rPh>
    <phoneticPr fontId="43"/>
  </si>
  <si>
    <t>大網白里市役所</t>
    <rPh sb="0" eb="2">
      <t>オオアミ</t>
    </rPh>
    <rPh sb="2" eb="3">
      <t>シロ</t>
    </rPh>
    <rPh sb="3" eb="4">
      <t>サト</t>
    </rPh>
    <rPh sb="4" eb="5">
      <t>シ</t>
    </rPh>
    <rPh sb="5" eb="7">
      <t>ヤクショ</t>
    </rPh>
    <phoneticPr fontId="43"/>
  </si>
  <si>
    <t>千代田区役所</t>
    <rPh sb="4" eb="6">
      <t>ヤクショ</t>
    </rPh>
    <phoneticPr fontId="43"/>
  </si>
  <si>
    <t>中央区役所</t>
    <rPh sb="3" eb="5">
      <t>ヤクショ</t>
    </rPh>
    <phoneticPr fontId="43"/>
  </si>
  <si>
    <t>港区役所</t>
    <rPh sb="2" eb="4">
      <t>ヤクショ</t>
    </rPh>
    <phoneticPr fontId="43"/>
  </si>
  <si>
    <t>新宿区役所</t>
    <rPh sb="3" eb="5">
      <t>ヤクショ</t>
    </rPh>
    <phoneticPr fontId="43"/>
  </si>
  <si>
    <t>文京区役所</t>
    <rPh sb="3" eb="5">
      <t>ヤクショ</t>
    </rPh>
    <phoneticPr fontId="43"/>
  </si>
  <si>
    <t>台東区役所</t>
    <rPh sb="3" eb="5">
      <t>ヤクショ</t>
    </rPh>
    <phoneticPr fontId="43"/>
  </si>
  <si>
    <t>墨田区役所</t>
    <rPh sb="3" eb="5">
      <t>ヤクショ</t>
    </rPh>
    <phoneticPr fontId="43"/>
  </si>
  <si>
    <t>江東区役所</t>
    <rPh sb="3" eb="5">
      <t>ヤクショ</t>
    </rPh>
    <phoneticPr fontId="43"/>
  </si>
  <si>
    <t>品川区役所</t>
    <rPh sb="3" eb="5">
      <t>ヤクショ</t>
    </rPh>
    <phoneticPr fontId="43"/>
  </si>
  <si>
    <t>目黒区役所</t>
    <rPh sb="3" eb="5">
      <t>ヤクショ</t>
    </rPh>
    <phoneticPr fontId="43"/>
  </si>
  <si>
    <t>大田区役所</t>
    <rPh sb="3" eb="5">
      <t>ヤクショ</t>
    </rPh>
    <phoneticPr fontId="43"/>
  </si>
  <si>
    <t>世田谷区役所</t>
    <rPh sb="4" eb="6">
      <t>ヤクショ</t>
    </rPh>
    <phoneticPr fontId="43"/>
  </si>
  <si>
    <t>渋谷区役所</t>
    <rPh sb="3" eb="5">
      <t>ヤクショ</t>
    </rPh>
    <phoneticPr fontId="43"/>
  </si>
  <si>
    <t>中野区役所</t>
    <rPh sb="3" eb="5">
      <t>ヤクショ</t>
    </rPh>
    <phoneticPr fontId="43"/>
  </si>
  <si>
    <t>杉並区役所</t>
    <rPh sb="3" eb="5">
      <t>ヤクショ</t>
    </rPh>
    <phoneticPr fontId="43"/>
  </si>
  <si>
    <t>豊島区役所</t>
    <rPh sb="3" eb="5">
      <t>ヤクショ</t>
    </rPh>
    <phoneticPr fontId="43"/>
  </si>
  <si>
    <t>北区役所</t>
    <rPh sb="2" eb="4">
      <t>ヤクショ</t>
    </rPh>
    <phoneticPr fontId="43"/>
  </si>
  <si>
    <t>荒川区役所</t>
    <rPh sb="3" eb="5">
      <t>ヤクショ</t>
    </rPh>
    <phoneticPr fontId="43"/>
  </si>
  <si>
    <t>板橋区役所</t>
    <rPh sb="3" eb="5">
      <t>ヤクショ</t>
    </rPh>
    <phoneticPr fontId="43"/>
  </si>
  <si>
    <t>練馬区役所</t>
    <rPh sb="3" eb="5">
      <t>ヤクショ</t>
    </rPh>
    <phoneticPr fontId="43"/>
  </si>
  <si>
    <t>足立区役所</t>
    <rPh sb="3" eb="5">
      <t>ヤクショ</t>
    </rPh>
    <phoneticPr fontId="43"/>
  </si>
  <si>
    <t>葛飾区役所</t>
    <rPh sb="3" eb="5">
      <t>ヤクショ</t>
    </rPh>
    <phoneticPr fontId="43"/>
  </si>
  <si>
    <t>江戸川区役所</t>
    <rPh sb="4" eb="6">
      <t>ヤクショ</t>
    </rPh>
    <phoneticPr fontId="43"/>
  </si>
  <si>
    <t>八王子市役所</t>
    <rPh sb="4" eb="6">
      <t>ヤクショ</t>
    </rPh>
    <phoneticPr fontId="43"/>
  </si>
  <si>
    <t>立川市役所</t>
    <rPh sb="3" eb="5">
      <t>ヤクショ</t>
    </rPh>
    <phoneticPr fontId="43"/>
  </si>
  <si>
    <t>武蔵野市役所</t>
    <rPh sb="4" eb="6">
      <t>ヤクショ</t>
    </rPh>
    <phoneticPr fontId="43"/>
  </si>
  <si>
    <t>三鷹市役所</t>
    <rPh sb="3" eb="5">
      <t>ヤクショ</t>
    </rPh>
    <phoneticPr fontId="43"/>
  </si>
  <si>
    <t>青梅市役所</t>
    <rPh sb="3" eb="5">
      <t>ヤクショ</t>
    </rPh>
    <phoneticPr fontId="43"/>
  </si>
  <si>
    <t>府中市役所</t>
    <rPh sb="3" eb="5">
      <t>ヤクショ</t>
    </rPh>
    <phoneticPr fontId="43"/>
  </si>
  <si>
    <t>昭島市役所</t>
    <rPh sb="3" eb="5">
      <t>ヤクショ</t>
    </rPh>
    <phoneticPr fontId="43"/>
  </si>
  <si>
    <t>調布市役所</t>
    <rPh sb="3" eb="5">
      <t>ヤクショ</t>
    </rPh>
    <phoneticPr fontId="43"/>
  </si>
  <si>
    <t>町田市役所</t>
    <rPh sb="3" eb="5">
      <t>ヤクショ</t>
    </rPh>
    <phoneticPr fontId="43"/>
  </si>
  <si>
    <t>小金井市役所</t>
    <rPh sb="4" eb="6">
      <t>ヤクショ</t>
    </rPh>
    <phoneticPr fontId="43"/>
  </si>
  <si>
    <t>小平市役所</t>
    <rPh sb="3" eb="5">
      <t>ヤクショ</t>
    </rPh>
    <phoneticPr fontId="43"/>
  </si>
  <si>
    <t>日野市役所</t>
    <rPh sb="3" eb="5">
      <t>ヤクショ</t>
    </rPh>
    <phoneticPr fontId="43"/>
  </si>
  <si>
    <t>東村山市役所</t>
    <rPh sb="4" eb="6">
      <t>ヤクショ</t>
    </rPh>
    <phoneticPr fontId="43"/>
  </si>
  <si>
    <t>国分寺市役所</t>
    <rPh sb="4" eb="6">
      <t>ヤクショ</t>
    </rPh>
    <phoneticPr fontId="43"/>
  </si>
  <si>
    <t>国立市役所</t>
    <rPh sb="3" eb="5">
      <t>ヤクショ</t>
    </rPh>
    <phoneticPr fontId="43"/>
  </si>
  <si>
    <t>福生市役所</t>
    <rPh sb="3" eb="5">
      <t>ヤクショ</t>
    </rPh>
    <phoneticPr fontId="43"/>
  </si>
  <si>
    <t>狛江市役所</t>
    <rPh sb="3" eb="5">
      <t>ヤクショ</t>
    </rPh>
    <phoneticPr fontId="43"/>
  </si>
  <si>
    <t>東大和市役所</t>
    <rPh sb="4" eb="6">
      <t>ヤクショ</t>
    </rPh>
    <phoneticPr fontId="43"/>
  </si>
  <si>
    <t>清瀬市役所</t>
    <rPh sb="3" eb="5">
      <t>ヤクショ</t>
    </rPh>
    <phoneticPr fontId="43"/>
  </si>
  <si>
    <t>東久留米市役所</t>
    <rPh sb="5" eb="7">
      <t>ヤクショ</t>
    </rPh>
    <phoneticPr fontId="43"/>
  </si>
  <si>
    <t>武蔵村山市役所</t>
    <rPh sb="5" eb="7">
      <t>ヤクショ</t>
    </rPh>
    <phoneticPr fontId="43"/>
  </si>
  <si>
    <t>多摩市役所</t>
    <rPh sb="3" eb="5">
      <t>ヤクショ</t>
    </rPh>
    <phoneticPr fontId="43"/>
  </si>
  <si>
    <t>稲城市役所</t>
    <rPh sb="3" eb="5">
      <t>ヤクショ</t>
    </rPh>
    <phoneticPr fontId="43"/>
  </si>
  <si>
    <t>羽村市役所</t>
    <rPh sb="3" eb="5">
      <t>ヤクショ</t>
    </rPh>
    <phoneticPr fontId="43"/>
  </si>
  <si>
    <t>あきる野市役所</t>
    <rPh sb="5" eb="7">
      <t>ヤクショ</t>
    </rPh>
    <phoneticPr fontId="43"/>
  </si>
  <si>
    <t>西東京市役所　田無庁舎</t>
    <rPh sb="4" eb="6">
      <t>ヤクショ</t>
    </rPh>
    <rPh sb="7" eb="9">
      <t>タナシ</t>
    </rPh>
    <rPh sb="9" eb="11">
      <t>チョウシャ</t>
    </rPh>
    <phoneticPr fontId="43"/>
  </si>
  <si>
    <t>横浜市役所</t>
    <rPh sb="3" eb="5">
      <t>ヤクショ</t>
    </rPh>
    <phoneticPr fontId="43"/>
  </si>
  <si>
    <t>川崎市役所</t>
    <rPh sb="3" eb="5">
      <t>ヤクショ</t>
    </rPh>
    <phoneticPr fontId="43"/>
  </si>
  <si>
    <t>横須賀市役所</t>
    <rPh sb="4" eb="6">
      <t>ヤクショ</t>
    </rPh>
    <phoneticPr fontId="43"/>
  </si>
  <si>
    <t>平塚市役所</t>
    <rPh sb="3" eb="5">
      <t>ヤクショ</t>
    </rPh>
    <phoneticPr fontId="43"/>
  </si>
  <si>
    <t>鎌倉市役所</t>
    <rPh sb="3" eb="5">
      <t>ヤクショ</t>
    </rPh>
    <phoneticPr fontId="43"/>
  </si>
  <si>
    <t>藤沢市役所</t>
    <rPh sb="3" eb="5">
      <t>ヤクショ</t>
    </rPh>
    <phoneticPr fontId="43"/>
  </si>
  <si>
    <t>小田原市役所</t>
    <rPh sb="4" eb="6">
      <t>ヤクショ</t>
    </rPh>
    <phoneticPr fontId="43"/>
  </si>
  <si>
    <t>茅ヶ崎市役所</t>
    <rPh sb="4" eb="6">
      <t>ヤクショ</t>
    </rPh>
    <phoneticPr fontId="43"/>
  </si>
  <si>
    <t>逗子市役所</t>
    <rPh sb="3" eb="5">
      <t>ヤクショ</t>
    </rPh>
    <phoneticPr fontId="43"/>
  </si>
  <si>
    <t>相模原市役所</t>
    <rPh sb="4" eb="6">
      <t>ヤクショ</t>
    </rPh>
    <phoneticPr fontId="43"/>
  </si>
  <si>
    <t>三浦市役所</t>
    <rPh sb="3" eb="5">
      <t>ヤクショ</t>
    </rPh>
    <phoneticPr fontId="43"/>
  </si>
  <si>
    <t>秦野市役所</t>
    <rPh sb="3" eb="5">
      <t>ヤクショ</t>
    </rPh>
    <phoneticPr fontId="43"/>
  </si>
  <si>
    <t>厚木市役所</t>
    <rPh sb="3" eb="5">
      <t>ヤクショ</t>
    </rPh>
    <phoneticPr fontId="43"/>
  </si>
  <si>
    <t>大和市役所</t>
    <rPh sb="3" eb="5">
      <t>ヤクショ</t>
    </rPh>
    <phoneticPr fontId="43"/>
  </si>
  <si>
    <t>伊勢原市役所</t>
    <rPh sb="4" eb="6">
      <t>ヤクショ</t>
    </rPh>
    <phoneticPr fontId="43"/>
  </si>
  <si>
    <t>海老名市役所</t>
    <rPh sb="4" eb="6">
      <t>ヤクショ</t>
    </rPh>
    <phoneticPr fontId="43"/>
  </si>
  <si>
    <t>座間市役所</t>
    <rPh sb="3" eb="5">
      <t>ヤクショ</t>
    </rPh>
    <phoneticPr fontId="43"/>
  </si>
  <si>
    <t>南足柄市役所</t>
    <rPh sb="4" eb="6">
      <t>ヤクショ</t>
    </rPh>
    <phoneticPr fontId="43"/>
  </si>
  <si>
    <t>綾瀬市役所</t>
    <rPh sb="3" eb="5">
      <t>ヤクショ</t>
    </rPh>
    <phoneticPr fontId="43"/>
  </si>
  <si>
    <t>新潟市役所</t>
    <rPh sb="3" eb="5">
      <t>ヤクショ</t>
    </rPh>
    <phoneticPr fontId="43"/>
  </si>
  <si>
    <t>長岡市役所</t>
    <rPh sb="3" eb="5">
      <t>ヤクショ</t>
    </rPh>
    <phoneticPr fontId="43"/>
  </si>
  <si>
    <t>三条市役所</t>
    <rPh sb="3" eb="5">
      <t>ヤクショ</t>
    </rPh>
    <phoneticPr fontId="43"/>
  </si>
  <si>
    <t>柏崎市役所</t>
    <rPh sb="3" eb="5">
      <t>ヤクショ</t>
    </rPh>
    <phoneticPr fontId="43"/>
  </si>
  <si>
    <t>新発田市役所</t>
    <rPh sb="4" eb="6">
      <t>ヤクショ</t>
    </rPh>
    <phoneticPr fontId="43"/>
  </si>
  <si>
    <t>小千谷市役所</t>
    <rPh sb="4" eb="6">
      <t>ヤクショ</t>
    </rPh>
    <phoneticPr fontId="43"/>
  </si>
  <si>
    <t>加茂市役所</t>
    <rPh sb="3" eb="5">
      <t>ヤクショ</t>
    </rPh>
    <phoneticPr fontId="43"/>
  </si>
  <si>
    <t>十日町市役所</t>
    <rPh sb="4" eb="6">
      <t>ヤクショ</t>
    </rPh>
    <phoneticPr fontId="43"/>
  </si>
  <si>
    <t>見附市役所</t>
    <rPh sb="3" eb="5">
      <t>ヤクショ</t>
    </rPh>
    <phoneticPr fontId="43"/>
  </si>
  <si>
    <t>村上市役所</t>
    <rPh sb="3" eb="5">
      <t>ヤクショ</t>
    </rPh>
    <phoneticPr fontId="43"/>
  </si>
  <si>
    <t>燕市役所</t>
    <rPh sb="2" eb="4">
      <t>ヤクショ</t>
    </rPh>
    <phoneticPr fontId="43"/>
  </si>
  <si>
    <t>糸魚川市役所</t>
    <rPh sb="4" eb="6">
      <t>ヤクショ</t>
    </rPh>
    <phoneticPr fontId="43"/>
  </si>
  <si>
    <t>妙高市役所</t>
    <rPh sb="3" eb="5">
      <t>ヤクショ</t>
    </rPh>
    <phoneticPr fontId="43"/>
  </si>
  <si>
    <t>五泉市役所</t>
    <rPh sb="3" eb="5">
      <t>ヤクショ</t>
    </rPh>
    <phoneticPr fontId="43"/>
  </si>
  <si>
    <t>上越市役所</t>
    <rPh sb="3" eb="5">
      <t>ヤクショ</t>
    </rPh>
    <phoneticPr fontId="43"/>
  </si>
  <si>
    <t>阿賀野市役所</t>
    <rPh sb="4" eb="6">
      <t>ヤクショ</t>
    </rPh>
    <phoneticPr fontId="43"/>
  </si>
  <si>
    <t>佐渡市役所</t>
    <rPh sb="3" eb="5">
      <t>ヤクショ</t>
    </rPh>
    <phoneticPr fontId="43"/>
  </si>
  <si>
    <t>魚沼市役所</t>
    <rPh sb="3" eb="5">
      <t>ヤクショ</t>
    </rPh>
    <phoneticPr fontId="43"/>
  </si>
  <si>
    <t>南魚沼市役所</t>
    <rPh sb="4" eb="6">
      <t>ヤクショ</t>
    </rPh>
    <phoneticPr fontId="43"/>
  </si>
  <si>
    <t>胎内市役所</t>
    <rPh sb="3" eb="5">
      <t>ヤクショ</t>
    </rPh>
    <phoneticPr fontId="43"/>
  </si>
  <si>
    <t>富山市役所</t>
    <rPh sb="3" eb="5">
      <t>ヤクショ</t>
    </rPh>
    <phoneticPr fontId="43"/>
  </si>
  <si>
    <t>高岡市役所</t>
    <rPh sb="3" eb="5">
      <t>ヤクショ</t>
    </rPh>
    <phoneticPr fontId="43"/>
  </si>
  <si>
    <t>魚津市役所</t>
    <rPh sb="3" eb="5">
      <t>ヤクショ</t>
    </rPh>
    <phoneticPr fontId="43"/>
  </si>
  <si>
    <t>氷見市役所</t>
    <rPh sb="3" eb="5">
      <t>ヤクショ</t>
    </rPh>
    <phoneticPr fontId="43"/>
  </si>
  <si>
    <t>滑川市役所</t>
    <rPh sb="3" eb="5">
      <t>ヤクショ</t>
    </rPh>
    <phoneticPr fontId="43"/>
  </si>
  <si>
    <t>黒部市役所</t>
    <rPh sb="3" eb="5">
      <t>ヤクショ</t>
    </rPh>
    <phoneticPr fontId="43"/>
  </si>
  <si>
    <t>砺波市役所</t>
    <rPh sb="3" eb="5">
      <t>ヤクショ</t>
    </rPh>
    <phoneticPr fontId="43"/>
  </si>
  <si>
    <t>小矢部市役所</t>
    <rPh sb="4" eb="6">
      <t>ヤクショ</t>
    </rPh>
    <phoneticPr fontId="43"/>
  </si>
  <si>
    <t>南砺市役所</t>
    <rPh sb="3" eb="5">
      <t>ヤクショ</t>
    </rPh>
    <phoneticPr fontId="43"/>
  </si>
  <si>
    <t>射水市役所</t>
    <rPh sb="3" eb="5">
      <t>ヤクショ</t>
    </rPh>
    <phoneticPr fontId="43"/>
  </si>
  <si>
    <t>金沢市役所</t>
    <rPh sb="3" eb="5">
      <t>ヤクショ</t>
    </rPh>
    <phoneticPr fontId="43"/>
  </si>
  <si>
    <t>七尾市役所</t>
    <rPh sb="3" eb="5">
      <t>ヤクショ</t>
    </rPh>
    <phoneticPr fontId="43"/>
  </si>
  <si>
    <t>小松市役所</t>
    <rPh sb="3" eb="5">
      <t>ヤクショ</t>
    </rPh>
    <phoneticPr fontId="43"/>
  </si>
  <si>
    <t>輪島市役所</t>
    <rPh sb="3" eb="5">
      <t>ヤクショ</t>
    </rPh>
    <phoneticPr fontId="43"/>
  </si>
  <si>
    <t>珠洲市役所</t>
    <rPh sb="3" eb="5">
      <t>ヤクショ</t>
    </rPh>
    <phoneticPr fontId="43"/>
  </si>
  <si>
    <t>加賀市役所</t>
    <rPh sb="3" eb="5">
      <t>ヤクショ</t>
    </rPh>
    <phoneticPr fontId="43"/>
  </si>
  <si>
    <t>羽咋市役所</t>
    <rPh sb="3" eb="5">
      <t>ヤクショ</t>
    </rPh>
    <phoneticPr fontId="43"/>
  </si>
  <si>
    <t>かほく市役所</t>
    <rPh sb="4" eb="6">
      <t>ヤクショ</t>
    </rPh>
    <phoneticPr fontId="43"/>
  </si>
  <si>
    <t>白山市役所</t>
    <rPh sb="3" eb="5">
      <t>ヤクショ</t>
    </rPh>
    <phoneticPr fontId="43"/>
  </si>
  <si>
    <t>能美市役所</t>
    <rPh sb="3" eb="5">
      <t>ヤクショ</t>
    </rPh>
    <phoneticPr fontId="43"/>
  </si>
  <si>
    <t>野々市市役所</t>
    <rPh sb="4" eb="6">
      <t>ヤクショ</t>
    </rPh>
    <phoneticPr fontId="43"/>
  </si>
  <si>
    <t>福井市役所</t>
    <rPh sb="3" eb="5">
      <t>ヤクショ</t>
    </rPh>
    <phoneticPr fontId="43"/>
  </si>
  <si>
    <t>敦賀市役所</t>
    <rPh sb="3" eb="5">
      <t>ヤクショ</t>
    </rPh>
    <phoneticPr fontId="43"/>
  </si>
  <si>
    <t>小浜市役所</t>
    <rPh sb="3" eb="5">
      <t>ヤクショ</t>
    </rPh>
    <phoneticPr fontId="43"/>
  </si>
  <si>
    <t>大野市役所</t>
    <rPh sb="3" eb="5">
      <t>ヤクショ</t>
    </rPh>
    <phoneticPr fontId="43"/>
  </si>
  <si>
    <t>勝山市役所</t>
    <rPh sb="3" eb="5">
      <t>ヤクショ</t>
    </rPh>
    <phoneticPr fontId="43"/>
  </si>
  <si>
    <t>鯖江市役所</t>
    <rPh sb="3" eb="5">
      <t>ヤクショ</t>
    </rPh>
    <phoneticPr fontId="43"/>
  </si>
  <si>
    <t>あわら市役所</t>
    <rPh sb="4" eb="6">
      <t>ヤクショ</t>
    </rPh>
    <phoneticPr fontId="43"/>
  </si>
  <si>
    <t>越前市役所</t>
    <rPh sb="3" eb="5">
      <t>ヤクショ</t>
    </rPh>
    <phoneticPr fontId="43"/>
  </si>
  <si>
    <t>坂井市役所</t>
    <rPh sb="3" eb="5">
      <t>ヤクショ</t>
    </rPh>
    <phoneticPr fontId="43"/>
  </si>
  <si>
    <t>甲府市役所</t>
    <rPh sb="3" eb="5">
      <t>ヤクショ</t>
    </rPh>
    <phoneticPr fontId="43"/>
  </si>
  <si>
    <t>富士吉田市役所</t>
    <rPh sb="5" eb="7">
      <t>ヤクショ</t>
    </rPh>
    <phoneticPr fontId="43"/>
  </si>
  <si>
    <t>都留市役所</t>
    <rPh sb="3" eb="5">
      <t>ヤクショ</t>
    </rPh>
    <phoneticPr fontId="43"/>
  </si>
  <si>
    <t>山梨市役所</t>
    <rPh sb="3" eb="5">
      <t>ヤクショ</t>
    </rPh>
    <phoneticPr fontId="43"/>
  </si>
  <si>
    <t>大月市役所</t>
    <rPh sb="3" eb="5">
      <t>ヤクショ</t>
    </rPh>
    <phoneticPr fontId="43"/>
  </si>
  <si>
    <t>韮崎市役所</t>
    <rPh sb="3" eb="5">
      <t>ヤクショ</t>
    </rPh>
    <phoneticPr fontId="43"/>
  </si>
  <si>
    <t>南アルプス市役所</t>
    <rPh sb="6" eb="8">
      <t>ヤクショ</t>
    </rPh>
    <phoneticPr fontId="43"/>
  </si>
  <si>
    <t>北杜市役所</t>
    <rPh sb="3" eb="5">
      <t>ヤクショ</t>
    </rPh>
    <phoneticPr fontId="43"/>
  </si>
  <si>
    <t>甲斐市役所</t>
    <rPh sb="3" eb="5">
      <t>ヤクショ</t>
    </rPh>
    <phoneticPr fontId="43"/>
  </si>
  <si>
    <t>笛吹市役所</t>
    <rPh sb="3" eb="5">
      <t>ヤクショ</t>
    </rPh>
    <phoneticPr fontId="43"/>
  </si>
  <si>
    <t>上野原市役所</t>
    <rPh sb="4" eb="6">
      <t>ヤクショ</t>
    </rPh>
    <phoneticPr fontId="43"/>
  </si>
  <si>
    <t>甲州市役所</t>
    <rPh sb="3" eb="5">
      <t>ヤクショ</t>
    </rPh>
    <phoneticPr fontId="43"/>
  </si>
  <si>
    <t>中央市役所</t>
    <rPh sb="3" eb="5">
      <t>ヤクショ</t>
    </rPh>
    <phoneticPr fontId="43"/>
  </si>
  <si>
    <t>長野市役所</t>
    <rPh sb="3" eb="5">
      <t>ヤクショ</t>
    </rPh>
    <phoneticPr fontId="43"/>
  </si>
  <si>
    <t>松本市役所</t>
    <rPh sb="3" eb="5">
      <t>ヤクショ</t>
    </rPh>
    <phoneticPr fontId="43"/>
  </si>
  <si>
    <t>上田市役所</t>
    <rPh sb="3" eb="5">
      <t>ヤクショ</t>
    </rPh>
    <phoneticPr fontId="43"/>
  </si>
  <si>
    <t>岡谷市役所</t>
    <rPh sb="3" eb="5">
      <t>ヤクショ</t>
    </rPh>
    <phoneticPr fontId="43"/>
  </si>
  <si>
    <t>飯田市役所</t>
    <rPh sb="3" eb="5">
      <t>ヤクショ</t>
    </rPh>
    <phoneticPr fontId="43"/>
  </si>
  <si>
    <t>諏訪市役所</t>
    <rPh sb="3" eb="5">
      <t>ヤクショ</t>
    </rPh>
    <phoneticPr fontId="43"/>
  </si>
  <si>
    <t>須坂市役所</t>
    <rPh sb="3" eb="5">
      <t>ヤクショ</t>
    </rPh>
    <phoneticPr fontId="43"/>
  </si>
  <si>
    <t>小諸市役所</t>
    <rPh sb="3" eb="5">
      <t>ヤクショ</t>
    </rPh>
    <phoneticPr fontId="43"/>
  </si>
  <si>
    <t>伊那市役所</t>
    <rPh sb="3" eb="5">
      <t>ヤクショ</t>
    </rPh>
    <phoneticPr fontId="43"/>
  </si>
  <si>
    <t>駒ヶ根市役所</t>
    <rPh sb="4" eb="6">
      <t>ヤクショ</t>
    </rPh>
    <phoneticPr fontId="43"/>
  </si>
  <si>
    <t>中野市役所</t>
    <rPh sb="3" eb="5">
      <t>ヤクショ</t>
    </rPh>
    <phoneticPr fontId="43"/>
  </si>
  <si>
    <t>大町市役所</t>
    <rPh sb="3" eb="5">
      <t>ヤクショ</t>
    </rPh>
    <phoneticPr fontId="43"/>
  </si>
  <si>
    <t>飯山市役所</t>
    <rPh sb="3" eb="5">
      <t>ヤクショ</t>
    </rPh>
    <phoneticPr fontId="43"/>
  </si>
  <si>
    <t>茅野市役所</t>
    <rPh sb="3" eb="5">
      <t>ヤクショ</t>
    </rPh>
    <phoneticPr fontId="43"/>
  </si>
  <si>
    <t>塩尻市役所</t>
    <rPh sb="3" eb="5">
      <t>ヤクショ</t>
    </rPh>
    <phoneticPr fontId="43"/>
  </si>
  <si>
    <t>佐久市役所</t>
    <rPh sb="3" eb="5">
      <t>ヤクショ</t>
    </rPh>
    <phoneticPr fontId="43"/>
  </si>
  <si>
    <t>千曲市役所　更埴庁舎</t>
    <rPh sb="3" eb="5">
      <t>ヤクショ</t>
    </rPh>
    <rPh sb="6" eb="8">
      <t>コウショク</t>
    </rPh>
    <rPh sb="8" eb="10">
      <t>チョウシャ</t>
    </rPh>
    <phoneticPr fontId="43"/>
  </si>
  <si>
    <t>東御市役所</t>
    <rPh sb="3" eb="5">
      <t>ヤクショ</t>
    </rPh>
    <phoneticPr fontId="43"/>
  </si>
  <si>
    <t>安曇野市役所</t>
    <rPh sb="4" eb="6">
      <t>ヤクショ</t>
    </rPh>
    <phoneticPr fontId="43"/>
  </si>
  <si>
    <t>岐阜市役所</t>
    <rPh sb="3" eb="5">
      <t>ヤクショ</t>
    </rPh>
    <phoneticPr fontId="43"/>
  </si>
  <si>
    <t>大垣市役所</t>
    <rPh sb="3" eb="5">
      <t>ヤクショ</t>
    </rPh>
    <phoneticPr fontId="43"/>
  </si>
  <si>
    <t>高山市役所</t>
    <rPh sb="3" eb="5">
      <t>ヤクショ</t>
    </rPh>
    <phoneticPr fontId="43"/>
  </si>
  <si>
    <t>多治見市役所</t>
    <rPh sb="4" eb="6">
      <t>ヤクショ</t>
    </rPh>
    <phoneticPr fontId="43"/>
  </si>
  <si>
    <t>関市役所</t>
    <rPh sb="2" eb="4">
      <t>ヤクショ</t>
    </rPh>
    <phoneticPr fontId="43"/>
  </si>
  <si>
    <t>中津川市役所</t>
    <rPh sb="4" eb="6">
      <t>ヤクショ</t>
    </rPh>
    <phoneticPr fontId="43"/>
  </si>
  <si>
    <t>美濃市役所</t>
    <rPh sb="3" eb="5">
      <t>ヤクショ</t>
    </rPh>
    <phoneticPr fontId="43"/>
  </si>
  <si>
    <t>瑞浪市役所</t>
    <rPh sb="3" eb="5">
      <t>ヤクショ</t>
    </rPh>
    <phoneticPr fontId="43"/>
  </si>
  <si>
    <t>羽島市役所</t>
    <rPh sb="3" eb="5">
      <t>ヤクショ</t>
    </rPh>
    <phoneticPr fontId="43"/>
  </si>
  <si>
    <t>恵那市役所</t>
    <rPh sb="3" eb="5">
      <t>ヤクショ</t>
    </rPh>
    <phoneticPr fontId="43"/>
  </si>
  <si>
    <t>美濃加茂市役所</t>
    <rPh sb="5" eb="7">
      <t>ヤクショ</t>
    </rPh>
    <phoneticPr fontId="43"/>
  </si>
  <si>
    <t>土岐市役所</t>
    <rPh sb="3" eb="5">
      <t>ヤクショ</t>
    </rPh>
    <phoneticPr fontId="43"/>
  </si>
  <si>
    <t>各務原市役所</t>
    <rPh sb="4" eb="6">
      <t>ヤクショ</t>
    </rPh>
    <phoneticPr fontId="43"/>
  </si>
  <si>
    <t>可児市役所</t>
    <rPh sb="3" eb="5">
      <t>ヤクショ</t>
    </rPh>
    <phoneticPr fontId="43"/>
  </si>
  <si>
    <t>山県市役所</t>
    <rPh sb="3" eb="5">
      <t>ヤクショ</t>
    </rPh>
    <phoneticPr fontId="43"/>
  </si>
  <si>
    <t>瑞穂市役所　穂積庁舎</t>
    <rPh sb="3" eb="5">
      <t>ヤクショ</t>
    </rPh>
    <rPh sb="6" eb="8">
      <t>ホヅミ</t>
    </rPh>
    <rPh sb="8" eb="10">
      <t>チョウシャ</t>
    </rPh>
    <phoneticPr fontId="43"/>
  </si>
  <si>
    <t>飛騨市役所</t>
    <rPh sb="3" eb="5">
      <t>ヤクショ</t>
    </rPh>
    <phoneticPr fontId="43"/>
  </si>
  <si>
    <t>本巣市役所</t>
    <rPh sb="3" eb="5">
      <t>ヤクショ</t>
    </rPh>
    <phoneticPr fontId="43"/>
  </si>
  <si>
    <t>郡上市役所</t>
    <rPh sb="3" eb="5">
      <t>ヤクショ</t>
    </rPh>
    <phoneticPr fontId="43"/>
  </si>
  <si>
    <t>下呂市役所</t>
    <rPh sb="3" eb="5">
      <t>ヤクショ</t>
    </rPh>
    <phoneticPr fontId="43"/>
  </si>
  <si>
    <t>海津市役所</t>
    <rPh sb="3" eb="5">
      <t>ヤクショ</t>
    </rPh>
    <phoneticPr fontId="43"/>
  </si>
  <si>
    <t>静岡市役所　静岡庁舎</t>
    <rPh sb="3" eb="5">
      <t>ヤクショ</t>
    </rPh>
    <rPh sb="6" eb="8">
      <t>シズオカ</t>
    </rPh>
    <rPh sb="8" eb="10">
      <t>チョウシャ</t>
    </rPh>
    <phoneticPr fontId="43"/>
  </si>
  <si>
    <t>浜松市役所</t>
    <rPh sb="3" eb="5">
      <t>ヤクショ</t>
    </rPh>
    <phoneticPr fontId="43"/>
  </si>
  <si>
    <t>沼津市役所</t>
    <rPh sb="3" eb="5">
      <t>ヤクショ</t>
    </rPh>
    <phoneticPr fontId="43"/>
  </si>
  <si>
    <t>熱海市役所</t>
    <rPh sb="3" eb="5">
      <t>ヤクショ</t>
    </rPh>
    <phoneticPr fontId="43"/>
  </si>
  <si>
    <t>三島市役所</t>
    <rPh sb="3" eb="5">
      <t>ヤクショ</t>
    </rPh>
    <phoneticPr fontId="43"/>
  </si>
  <si>
    <t>富士宮市役所</t>
    <rPh sb="4" eb="6">
      <t>ヤクショ</t>
    </rPh>
    <phoneticPr fontId="43"/>
  </si>
  <si>
    <t>伊東市役所</t>
    <rPh sb="3" eb="5">
      <t>ヤクショ</t>
    </rPh>
    <phoneticPr fontId="43"/>
  </si>
  <si>
    <t>島田市役所</t>
    <rPh sb="3" eb="5">
      <t>ヤクショ</t>
    </rPh>
    <phoneticPr fontId="43"/>
  </si>
  <si>
    <t>富士市役所</t>
    <rPh sb="3" eb="5">
      <t>ヤクショ</t>
    </rPh>
    <phoneticPr fontId="43"/>
  </si>
  <si>
    <t>磐田市役所</t>
    <rPh sb="3" eb="5">
      <t>ヤクショ</t>
    </rPh>
    <phoneticPr fontId="43"/>
  </si>
  <si>
    <t>焼津市役所</t>
    <rPh sb="3" eb="5">
      <t>ヤクショ</t>
    </rPh>
    <phoneticPr fontId="43"/>
  </si>
  <si>
    <t>掛川市役所</t>
    <rPh sb="3" eb="5">
      <t>ヤクショ</t>
    </rPh>
    <phoneticPr fontId="43"/>
  </si>
  <si>
    <t>藤枝市役所</t>
    <rPh sb="3" eb="5">
      <t>ヤクショ</t>
    </rPh>
    <phoneticPr fontId="43"/>
  </si>
  <si>
    <t>御殿場市役所</t>
    <rPh sb="4" eb="6">
      <t>ヤクショ</t>
    </rPh>
    <phoneticPr fontId="43"/>
  </si>
  <si>
    <t>袋井市役所</t>
    <rPh sb="3" eb="5">
      <t>ヤクショ</t>
    </rPh>
    <phoneticPr fontId="43"/>
  </si>
  <si>
    <t>下田市役所</t>
    <rPh sb="3" eb="5">
      <t>ヤクショ</t>
    </rPh>
    <phoneticPr fontId="43"/>
  </si>
  <si>
    <t>裾野市役所</t>
    <rPh sb="3" eb="5">
      <t>ヤクショ</t>
    </rPh>
    <phoneticPr fontId="43"/>
  </si>
  <si>
    <t>湖西市役所</t>
    <rPh sb="3" eb="5">
      <t>ヤクショ</t>
    </rPh>
    <phoneticPr fontId="43"/>
  </si>
  <si>
    <t>伊豆市役所</t>
    <rPh sb="3" eb="5">
      <t>ヤクショ</t>
    </rPh>
    <phoneticPr fontId="43"/>
  </si>
  <si>
    <t>御前崎市役所</t>
    <rPh sb="4" eb="6">
      <t>ヤクショ</t>
    </rPh>
    <phoneticPr fontId="43"/>
  </si>
  <si>
    <t>菊川市役所</t>
    <rPh sb="3" eb="5">
      <t>ヤクショ</t>
    </rPh>
    <phoneticPr fontId="43"/>
  </si>
  <si>
    <t>伊豆の国市役所</t>
    <rPh sb="5" eb="7">
      <t>ヤクショ</t>
    </rPh>
    <phoneticPr fontId="43"/>
  </si>
  <si>
    <t>牧之原市役所</t>
    <rPh sb="4" eb="6">
      <t>ヤクショ</t>
    </rPh>
    <phoneticPr fontId="43"/>
  </si>
  <si>
    <t>名古屋市役所</t>
    <rPh sb="4" eb="6">
      <t>ヤクショ</t>
    </rPh>
    <phoneticPr fontId="43"/>
  </si>
  <si>
    <t>豊橋市役所</t>
    <rPh sb="3" eb="5">
      <t>ヤクショ</t>
    </rPh>
    <phoneticPr fontId="43"/>
  </si>
  <si>
    <t>岡崎市役所</t>
    <rPh sb="3" eb="5">
      <t>ヤクショ</t>
    </rPh>
    <phoneticPr fontId="43"/>
  </si>
  <si>
    <t>一宮市役所</t>
    <rPh sb="3" eb="5">
      <t>ヤクショ</t>
    </rPh>
    <phoneticPr fontId="43"/>
  </si>
  <si>
    <t>瀬戸市役所</t>
    <rPh sb="3" eb="5">
      <t>ヤクショ</t>
    </rPh>
    <phoneticPr fontId="43"/>
  </si>
  <si>
    <t>半田市役所</t>
    <rPh sb="3" eb="5">
      <t>ヤクショ</t>
    </rPh>
    <phoneticPr fontId="43"/>
  </si>
  <si>
    <t>春日井市役所</t>
    <rPh sb="4" eb="6">
      <t>ヤクショ</t>
    </rPh>
    <phoneticPr fontId="43"/>
  </si>
  <si>
    <t>豊川市役所</t>
    <rPh sb="3" eb="5">
      <t>ヤクショ</t>
    </rPh>
    <phoneticPr fontId="43"/>
  </si>
  <si>
    <t>津島市役所</t>
    <rPh sb="3" eb="5">
      <t>ヤクショ</t>
    </rPh>
    <phoneticPr fontId="43"/>
  </si>
  <si>
    <t>碧南市役所</t>
    <rPh sb="3" eb="5">
      <t>ヤクショ</t>
    </rPh>
    <phoneticPr fontId="43"/>
  </si>
  <si>
    <t>刈谷市役所</t>
    <rPh sb="3" eb="5">
      <t>ヤクショ</t>
    </rPh>
    <phoneticPr fontId="43"/>
  </si>
  <si>
    <t>豊田市役所</t>
    <rPh sb="3" eb="5">
      <t>ヤクショ</t>
    </rPh>
    <phoneticPr fontId="43"/>
  </si>
  <si>
    <t>安城市役所</t>
    <rPh sb="3" eb="5">
      <t>ヤクショ</t>
    </rPh>
    <phoneticPr fontId="43"/>
  </si>
  <si>
    <t>西尾市役所</t>
    <rPh sb="3" eb="5">
      <t>ヤクショ</t>
    </rPh>
    <phoneticPr fontId="43"/>
  </si>
  <si>
    <t>蒲郡市役所</t>
    <rPh sb="3" eb="5">
      <t>ヤクショ</t>
    </rPh>
    <phoneticPr fontId="43"/>
  </si>
  <si>
    <t>犬山市役所</t>
    <rPh sb="3" eb="5">
      <t>ヤクショ</t>
    </rPh>
    <phoneticPr fontId="43"/>
  </si>
  <si>
    <t>常滑市役所</t>
    <rPh sb="3" eb="5">
      <t>ヤクショ</t>
    </rPh>
    <phoneticPr fontId="43"/>
  </si>
  <si>
    <t>江南市役所</t>
    <rPh sb="3" eb="5">
      <t>ヤクショ</t>
    </rPh>
    <phoneticPr fontId="43"/>
  </si>
  <si>
    <t>小牧市役所</t>
    <rPh sb="3" eb="5">
      <t>ヤクショ</t>
    </rPh>
    <phoneticPr fontId="43"/>
  </si>
  <si>
    <t>稲沢市役所</t>
    <rPh sb="3" eb="5">
      <t>ヤクショ</t>
    </rPh>
    <phoneticPr fontId="43"/>
  </si>
  <si>
    <t>新城市役所</t>
    <rPh sb="3" eb="5">
      <t>ヤクショ</t>
    </rPh>
    <phoneticPr fontId="43"/>
  </si>
  <si>
    <t>東海市役所</t>
    <rPh sb="3" eb="5">
      <t>ヤクショ</t>
    </rPh>
    <phoneticPr fontId="43"/>
  </si>
  <si>
    <t>大府市役所</t>
    <rPh sb="3" eb="5">
      <t>ヤクショ</t>
    </rPh>
    <phoneticPr fontId="43"/>
  </si>
  <si>
    <t>知多市役所</t>
    <rPh sb="3" eb="5">
      <t>ヤクショ</t>
    </rPh>
    <phoneticPr fontId="43"/>
  </si>
  <si>
    <t>知立市役所</t>
    <rPh sb="3" eb="5">
      <t>ヤクショ</t>
    </rPh>
    <phoneticPr fontId="43"/>
  </si>
  <si>
    <t>尾張旭市役所</t>
    <rPh sb="4" eb="6">
      <t>ヤクショ</t>
    </rPh>
    <phoneticPr fontId="43"/>
  </si>
  <si>
    <t>高浜市役所</t>
    <rPh sb="3" eb="5">
      <t>ヤクショ</t>
    </rPh>
    <phoneticPr fontId="43"/>
  </si>
  <si>
    <t>岩倉市役所</t>
    <rPh sb="3" eb="5">
      <t>ヤクショ</t>
    </rPh>
    <phoneticPr fontId="43"/>
  </si>
  <si>
    <t>豊明市役所</t>
    <rPh sb="3" eb="5">
      <t>ヤクショ</t>
    </rPh>
    <phoneticPr fontId="43"/>
  </si>
  <si>
    <t>日進市役所</t>
    <rPh sb="3" eb="5">
      <t>ヤクショ</t>
    </rPh>
    <phoneticPr fontId="43"/>
  </si>
  <si>
    <t>田原市役所</t>
    <rPh sb="3" eb="5">
      <t>ヤクショ</t>
    </rPh>
    <phoneticPr fontId="43"/>
  </si>
  <si>
    <t>愛西市役所</t>
    <rPh sb="3" eb="5">
      <t>ヤクショ</t>
    </rPh>
    <phoneticPr fontId="43"/>
  </si>
  <si>
    <t>清須市役所</t>
    <rPh sb="3" eb="5">
      <t>ヤクショ</t>
    </rPh>
    <phoneticPr fontId="43"/>
  </si>
  <si>
    <t>北名古屋市役所　西庁舎</t>
    <rPh sb="5" eb="7">
      <t>ヤクショ</t>
    </rPh>
    <rPh sb="8" eb="9">
      <t>ニシ</t>
    </rPh>
    <rPh sb="9" eb="11">
      <t>チョウシャ</t>
    </rPh>
    <phoneticPr fontId="43"/>
  </si>
  <si>
    <t>弥富市役所</t>
    <rPh sb="3" eb="5">
      <t>ヤクショ</t>
    </rPh>
    <phoneticPr fontId="43"/>
  </si>
  <si>
    <t>みよし市役所</t>
    <rPh sb="4" eb="6">
      <t>ヤクショ</t>
    </rPh>
    <phoneticPr fontId="43"/>
  </si>
  <si>
    <t>あま市役所</t>
    <rPh sb="2" eb="3">
      <t>シ</t>
    </rPh>
    <rPh sb="3" eb="5">
      <t>ヤクショ</t>
    </rPh>
    <phoneticPr fontId="43"/>
  </si>
  <si>
    <t>長久手市役所</t>
    <rPh sb="0" eb="3">
      <t>ナガクテ</t>
    </rPh>
    <rPh sb="3" eb="4">
      <t>シ</t>
    </rPh>
    <rPh sb="4" eb="6">
      <t>ヤクショ</t>
    </rPh>
    <phoneticPr fontId="43"/>
  </si>
  <si>
    <t>津市役所</t>
    <rPh sb="2" eb="4">
      <t>ヤクショ</t>
    </rPh>
    <phoneticPr fontId="43"/>
  </si>
  <si>
    <t>四日市市役所</t>
    <rPh sb="4" eb="6">
      <t>ヤクショ</t>
    </rPh>
    <phoneticPr fontId="43"/>
  </si>
  <si>
    <t>伊勢市役所</t>
    <rPh sb="3" eb="5">
      <t>ヤクショ</t>
    </rPh>
    <phoneticPr fontId="43"/>
  </si>
  <si>
    <t>松阪市役所</t>
    <rPh sb="3" eb="5">
      <t>ヤクショ</t>
    </rPh>
    <phoneticPr fontId="43"/>
  </si>
  <si>
    <t>桑名市役所</t>
    <rPh sb="3" eb="5">
      <t>ヤクショ</t>
    </rPh>
    <phoneticPr fontId="43"/>
  </si>
  <si>
    <t>鈴鹿市役所</t>
    <rPh sb="3" eb="5">
      <t>ヤクショ</t>
    </rPh>
    <phoneticPr fontId="43"/>
  </si>
  <si>
    <t>名張市役所</t>
    <rPh sb="3" eb="5">
      <t>ヤクショ</t>
    </rPh>
    <phoneticPr fontId="43"/>
  </si>
  <si>
    <t>尾鷲市役所</t>
    <rPh sb="3" eb="5">
      <t>ヤクショ</t>
    </rPh>
    <phoneticPr fontId="43"/>
  </si>
  <si>
    <t>亀山市役所</t>
    <rPh sb="3" eb="5">
      <t>ヤクショ</t>
    </rPh>
    <phoneticPr fontId="43"/>
  </si>
  <si>
    <t>鳥羽市役所</t>
    <rPh sb="3" eb="5">
      <t>ヤクショ</t>
    </rPh>
    <phoneticPr fontId="43"/>
  </si>
  <si>
    <t>熊野市役所</t>
    <rPh sb="3" eb="5">
      <t>ヤクショ</t>
    </rPh>
    <phoneticPr fontId="43"/>
  </si>
  <si>
    <t>いなべ市役所</t>
    <rPh sb="4" eb="6">
      <t>ヤクショ</t>
    </rPh>
    <phoneticPr fontId="43"/>
  </si>
  <si>
    <t>志摩市役所</t>
    <rPh sb="3" eb="5">
      <t>ヤクショ</t>
    </rPh>
    <phoneticPr fontId="43"/>
  </si>
  <si>
    <t>伊賀市役所</t>
    <rPh sb="3" eb="5">
      <t>ヤクショ</t>
    </rPh>
    <phoneticPr fontId="43"/>
  </si>
  <si>
    <t>大津市役所</t>
    <rPh sb="3" eb="5">
      <t>ヤクショ</t>
    </rPh>
    <phoneticPr fontId="43"/>
  </si>
  <si>
    <t>彦根市役所</t>
    <rPh sb="3" eb="5">
      <t>ヤクショ</t>
    </rPh>
    <phoneticPr fontId="43"/>
  </si>
  <si>
    <t>長浜市役所</t>
    <rPh sb="3" eb="5">
      <t>ヤクショ</t>
    </rPh>
    <phoneticPr fontId="43"/>
  </si>
  <si>
    <t>近江八幡市役所</t>
    <rPh sb="5" eb="7">
      <t>ヤクショ</t>
    </rPh>
    <phoneticPr fontId="43"/>
  </si>
  <si>
    <t>草津市役所</t>
    <rPh sb="3" eb="5">
      <t>ヤクショ</t>
    </rPh>
    <phoneticPr fontId="43"/>
  </si>
  <si>
    <t>守山市役所</t>
    <rPh sb="3" eb="5">
      <t>ヤクショ</t>
    </rPh>
    <phoneticPr fontId="43"/>
  </si>
  <si>
    <t>栗東市役所</t>
    <rPh sb="3" eb="5">
      <t>ヤクショ</t>
    </rPh>
    <phoneticPr fontId="43"/>
  </si>
  <si>
    <t>甲賀市役所　水口庁舎</t>
    <rPh sb="3" eb="5">
      <t>ヤクショ</t>
    </rPh>
    <rPh sb="6" eb="8">
      <t>ミズグチ</t>
    </rPh>
    <rPh sb="8" eb="10">
      <t>チョウシャ</t>
    </rPh>
    <phoneticPr fontId="43"/>
  </si>
  <si>
    <t>野洲市役所</t>
    <rPh sb="3" eb="5">
      <t>ヤクショ</t>
    </rPh>
    <phoneticPr fontId="43"/>
  </si>
  <si>
    <t>湖南市役所　東庁舎</t>
    <rPh sb="3" eb="5">
      <t>ヤクショ</t>
    </rPh>
    <rPh sb="6" eb="7">
      <t>ヒガシ</t>
    </rPh>
    <rPh sb="7" eb="9">
      <t>チョウシャ</t>
    </rPh>
    <phoneticPr fontId="43"/>
  </si>
  <si>
    <t>高島市役所</t>
    <rPh sb="3" eb="5">
      <t>ヤクショ</t>
    </rPh>
    <phoneticPr fontId="43"/>
  </si>
  <si>
    <t>東近江市役所</t>
    <rPh sb="4" eb="6">
      <t>ヤクショ</t>
    </rPh>
    <phoneticPr fontId="43"/>
  </si>
  <si>
    <t>米原市役所　米原庁舎</t>
    <rPh sb="3" eb="5">
      <t>ヤクショ</t>
    </rPh>
    <rPh sb="6" eb="8">
      <t>マイバラ</t>
    </rPh>
    <rPh sb="8" eb="10">
      <t>チョウシャ</t>
    </rPh>
    <phoneticPr fontId="43"/>
  </si>
  <si>
    <t>京都市役所</t>
    <rPh sb="3" eb="5">
      <t>ヤクショ</t>
    </rPh>
    <phoneticPr fontId="43"/>
  </si>
  <si>
    <t>福知山市役所</t>
    <rPh sb="4" eb="6">
      <t>ヤクショ</t>
    </rPh>
    <phoneticPr fontId="43"/>
  </si>
  <si>
    <t>舞鶴市役所</t>
    <rPh sb="3" eb="5">
      <t>ヤクショ</t>
    </rPh>
    <phoneticPr fontId="43"/>
  </si>
  <si>
    <t>綾部市役所</t>
    <rPh sb="3" eb="5">
      <t>ヤクショ</t>
    </rPh>
    <phoneticPr fontId="43"/>
  </si>
  <si>
    <t>宇治市役所</t>
    <rPh sb="3" eb="5">
      <t>ヤクショ</t>
    </rPh>
    <phoneticPr fontId="43"/>
  </si>
  <si>
    <t>宮津市役所</t>
    <rPh sb="3" eb="5">
      <t>ヤクショ</t>
    </rPh>
    <phoneticPr fontId="43"/>
  </si>
  <si>
    <t>亀岡市役所</t>
    <rPh sb="3" eb="5">
      <t>ヤクショ</t>
    </rPh>
    <phoneticPr fontId="43"/>
  </si>
  <si>
    <t>城陽市役所</t>
    <rPh sb="3" eb="5">
      <t>ヤクショ</t>
    </rPh>
    <phoneticPr fontId="43"/>
  </si>
  <si>
    <t>向日市役所</t>
    <rPh sb="3" eb="5">
      <t>ヤクショ</t>
    </rPh>
    <phoneticPr fontId="43"/>
  </si>
  <si>
    <t>長岡京市役所</t>
    <rPh sb="4" eb="6">
      <t>ヤクショ</t>
    </rPh>
    <phoneticPr fontId="43"/>
  </si>
  <si>
    <t>八幡市役所</t>
    <rPh sb="3" eb="5">
      <t>ヤクショ</t>
    </rPh>
    <phoneticPr fontId="43"/>
  </si>
  <si>
    <t>京田辺市役所</t>
    <rPh sb="4" eb="6">
      <t>ヤクショ</t>
    </rPh>
    <phoneticPr fontId="43"/>
  </si>
  <si>
    <t>京丹後市役所</t>
    <rPh sb="4" eb="6">
      <t>ヤクショ</t>
    </rPh>
    <phoneticPr fontId="43"/>
  </si>
  <si>
    <t>南丹市役所</t>
    <rPh sb="3" eb="5">
      <t>ヤクショ</t>
    </rPh>
    <phoneticPr fontId="43"/>
  </si>
  <si>
    <t>木津川市役所</t>
    <rPh sb="4" eb="6">
      <t>ヤクショ</t>
    </rPh>
    <phoneticPr fontId="43"/>
  </si>
  <si>
    <t>大阪市役所</t>
    <rPh sb="3" eb="5">
      <t>ヤクショ</t>
    </rPh>
    <phoneticPr fontId="43"/>
  </si>
  <si>
    <t>堺市役所</t>
    <rPh sb="2" eb="4">
      <t>ヤクショ</t>
    </rPh>
    <phoneticPr fontId="43"/>
  </si>
  <si>
    <t>岸和田市役所</t>
    <rPh sb="4" eb="6">
      <t>ヤクショ</t>
    </rPh>
    <phoneticPr fontId="43"/>
  </si>
  <si>
    <t>豊中市役所</t>
    <rPh sb="3" eb="5">
      <t>ヤクショ</t>
    </rPh>
    <phoneticPr fontId="43"/>
  </si>
  <si>
    <t>池田市役所</t>
    <rPh sb="3" eb="5">
      <t>ヤクショ</t>
    </rPh>
    <phoneticPr fontId="43"/>
  </si>
  <si>
    <t>吹田市役所</t>
    <rPh sb="3" eb="5">
      <t>ヤクショ</t>
    </rPh>
    <phoneticPr fontId="43"/>
  </si>
  <si>
    <t>泉大津市役所</t>
    <rPh sb="4" eb="6">
      <t>ヤクショ</t>
    </rPh>
    <phoneticPr fontId="43"/>
  </si>
  <si>
    <t>高槻市役所</t>
    <rPh sb="3" eb="5">
      <t>ヤクショ</t>
    </rPh>
    <phoneticPr fontId="43"/>
  </si>
  <si>
    <t>貝塚市役所</t>
    <rPh sb="3" eb="5">
      <t>ヤクショ</t>
    </rPh>
    <phoneticPr fontId="43"/>
  </si>
  <si>
    <t>守口市役所</t>
    <rPh sb="3" eb="5">
      <t>ヤクショ</t>
    </rPh>
    <phoneticPr fontId="43"/>
  </si>
  <si>
    <t>枚方市役所</t>
    <rPh sb="3" eb="5">
      <t>ヤクショ</t>
    </rPh>
    <phoneticPr fontId="43"/>
  </si>
  <si>
    <t>茨木市役所</t>
    <rPh sb="3" eb="5">
      <t>ヤクショ</t>
    </rPh>
    <phoneticPr fontId="43"/>
  </si>
  <si>
    <t>八尾市役所</t>
    <rPh sb="3" eb="5">
      <t>ヤクショ</t>
    </rPh>
    <phoneticPr fontId="43"/>
  </si>
  <si>
    <t>泉佐野市役所</t>
    <rPh sb="4" eb="6">
      <t>ヤクショ</t>
    </rPh>
    <phoneticPr fontId="43"/>
  </si>
  <si>
    <t>富田林市役所</t>
    <rPh sb="4" eb="6">
      <t>ヤクショ</t>
    </rPh>
    <phoneticPr fontId="43"/>
  </si>
  <si>
    <t>寝屋川市役所</t>
    <rPh sb="4" eb="6">
      <t>ヤクショ</t>
    </rPh>
    <phoneticPr fontId="43"/>
  </si>
  <si>
    <t>河内長野市役所</t>
    <rPh sb="5" eb="7">
      <t>ヤクショ</t>
    </rPh>
    <phoneticPr fontId="43"/>
  </si>
  <si>
    <t>松原市役所</t>
    <rPh sb="3" eb="5">
      <t>ヤクショ</t>
    </rPh>
    <phoneticPr fontId="43"/>
  </si>
  <si>
    <t>大東市役所</t>
    <rPh sb="3" eb="5">
      <t>ヤクショ</t>
    </rPh>
    <phoneticPr fontId="43"/>
  </si>
  <si>
    <t>和泉市役所</t>
    <rPh sb="3" eb="5">
      <t>ヤクショ</t>
    </rPh>
    <phoneticPr fontId="43"/>
  </si>
  <si>
    <t>箕面市役所</t>
    <rPh sb="3" eb="5">
      <t>ヤクショ</t>
    </rPh>
    <phoneticPr fontId="43"/>
  </si>
  <si>
    <t>柏原市役所</t>
    <rPh sb="3" eb="5">
      <t>ヤクショ</t>
    </rPh>
    <phoneticPr fontId="43"/>
  </si>
  <si>
    <t>羽曳野市役所</t>
    <rPh sb="4" eb="6">
      <t>ヤクショ</t>
    </rPh>
    <phoneticPr fontId="43"/>
  </si>
  <si>
    <t>門真市役所</t>
    <rPh sb="3" eb="5">
      <t>ヤクショ</t>
    </rPh>
    <phoneticPr fontId="43"/>
  </si>
  <si>
    <t>摂津市役所</t>
    <rPh sb="3" eb="5">
      <t>ヤクショ</t>
    </rPh>
    <phoneticPr fontId="43"/>
  </si>
  <si>
    <t>高石市役所</t>
    <rPh sb="3" eb="5">
      <t>ヤクショ</t>
    </rPh>
    <phoneticPr fontId="43"/>
  </si>
  <si>
    <t>藤井寺市役所</t>
    <rPh sb="4" eb="6">
      <t>ヤクショ</t>
    </rPh>
    <phoneticPr fontId="43"/>
  </si>
  <si>
    <t>東大阪市役所</t>
    <rPh sb="4" eb="6">
      <t>ヤクショ</t>
    </rPh>
    <phoneticPr fontId="43"/>
  </si>
  <si>
    <t>泉南市役所</t>
    <rPh sb="3" eb="5">
      <t>ヤクショ</t>
    </rPh>
    <phoneticPr fontId="43"/>
  </si>
  <si>
    <t>四條畷市役所</t>
    <rPh sb="4" eb="6">
      <t>ヤクショ</t>
    </rPh>
    <phoneticPr fontId="43"/>
  </si>
  <si>
    <t>交野市役所</t>
    <rPh sb="3" eb="5">
      <t>ヤクショ</t>
    </rPh>
    <phoneticPr fontId="43"/>
  </si>
  <si>
    <t>大阪狭山市役所</t>
    <rPh sb="5" eb="7">
      <t>ヤクショ</t>
    </rPh>
    <phoneticPr fontId="43"/>
  </si>
  <si>
    <t>阪南市役所</t>
    <rPh sb="3" eb="5">
      <t>ヤクショ</t>
    </rPh>
    <phoneticPr fontId="43"/>
  </si>
  <si>
    <t>神戸市役所</t>
    <rPh sb="3" eb="5">
      <t>ヤクショ</t>
    </rPh>
    <phoneticPr fontId="43"/>
  </si>
  <si>
    <t>姫路市役所</t>
    <rPh sb="3" eb="5">
      <t>ヤクショ</t>
    </rPh>
    <phoneticPr fontId="43"/>
  </si>
  <si>
    <t>尼崎市役所</t>
    <rPh sb="3" eb="5">
      <t>ヤクショ</t>
    </rPh>
    <phoneticPr fontId="43"/>
  </si>
  <si>
    <t>明石市役所</t>
    <rPh sb="3" eb="5">
      <t>ヤクショ</t>
    </rPh>
    <phoneticPr fontId="43"/>
  </si>
  <si>
    <t>西宮市役所</t>
    <rPh sb="3" eb="5">
      <t>ヤクショ</t>
    </rPh>
    <phoneticPr fontId="43"/>
  </si>
  <si>
    <t>洲本市役所</t>
    <rPh sb="3" eb="5">
      <t>ヤクショ</t>
    </rPh>
    <phoneticPr fontId="43"/>
  </si>
  <si>
    <t>芦屋市役所</t>
    <rPh sb="3" eb="5">
      <t>ヤクショ</t>
    </rPh>
    <phoneticPr fontId="43"/>
  </si>
  <si>
    <t>伊丹市役所</t>
    <rPh sb="3" eb="5">
      <t>ヤクショ</t>
    </rPh>
    <phoneticPr fontId="43"/>
  </si>
  <si>
    <t>相生市役所</t>
    <rPh sb="3" eb="5">
      <t>ヤクショ</t>
    </rPh>
    <phoneticPr fontId="43"/>
  </si>
  <si>
    <t>豊岡市役所</t>
    <rPh sb="3" eb="5">
      <t>ヤクショ</t>
    </rPh>
    <phoneticPr fontId="43"/>
  </si>
  <si>
    <t>加古川市役所</t>
    <rPh sb="4" eb="6">
      <t>ヤクショ</t>
    </rPh>
    <phoneticPr fontId="43"/>
  </si>
  <si>
    <t>赤穂市役所</t>
    <rPh sb="3" eb="5">
      <t>ヤクショ</t>
    </rPh>
    <phoneticPr fontId="43"/>
  </si>
  <si>
    <t>西脇市役所</t>
    <rPh sb="3" eb="5">
      <t>ヤクショ</t>
    </rPh>
    <phoneticPr fontId="43"/>
  </si>
  <si>
    <t>宝塚市役所</t>
    <rPh sb="3" eb="5">
      <t>ヤクショ</t>
    </rPh>
    <phoneticPr fontId="43"/>
  </si>
  <si>
    <t>三木市役所</t>
    <rPh sb="3" eb="5">
      <t>ヤクショ</t>
    </rPh>
    <phoneticPr fontId="43"/>
  </si>
  <si>
    <t>高砂市役所</t>
    <rPh sb="3" eb="5">
      <t>ヤクショ</t>
    </rPh>
    <phoneticPr fontId="43"/>
  </si>
  <si>
    <t>川西市役所</t>
    <rPh sb="3" eb="5">
      <t>ヤクショ</t>
    </rPh>
    <phoneticPr fontId="43"/>
  </si>
  <si>
    <t>小野市役所</t>
    <rPh sb="3" eb="5">
      <t>ヤクショ</t>
    </rPh>
    <phoneticPr fontId="43"/>
  </si>
  <si>
    <t>三田市役所</t>
    <rPh sb="3" eb="5">
      <t>ヤクショ</t>
    </rPh>
    <phoneticPr fontId="43"/>
  </si>
  <si>
    <t>加西市役所</t>
    <rPh sb="3" eb="5">
      <t>ヤクショ</t>
    </rPh>
    <phoneticPr fontId="43"/>
  </si>
  <si>
    <t>篠山市役所</t>
    <rPh sb="3" eb="5">
      <t>ヤクショ</t>
    </rPh>
    <phoneticPr fontId="43"/>
  </si>
  <si>
    <t>養父市役所</t>
    <rPh sb="3" eb="5">
      <t>ヤクショ</t>
    </rPh>
    <phoneticPr fontId="43"/>
  </si>
  <si>
    <t>丹波市役所</t>
    <rPh sb="3" eb="5">
      <t>ヤクショ</t>
    </rPh>
    <phoneticPr fontId="43"/>
  </si>
  <si>
    <t>南あわじ市役所</t>
    <rPh sb="5" eb="7">
      <t>ヤクショ</t>
    </rPh>
    <phoneticPr fontId="43"/>
  </si>
  <si>
    <t>朝来市役所</t>
    <rPh sb="3" eb="5">
      <t>ヤクショ</t>
    </rPh>
    <phoneticPr fontId="43"/>
  </si>
  <si>
    <t>淡路市役所</t>
    <rPh sb="3" eb="5">
      <t>ヤクショ</t>
    </rPh>
    <phoneticPr fontId="43"/>
  </si>
  <si>
    <t>宍粟市役所</t>
    <rPh sb="3" eb="5">
      <t>ヤクショ</t>
    </rPh>
    <phoneticPr fontId="43"/>
  </si>
  <si>
    <t>加東市役所</t>
    <rPh sb="3" eb="5">
      <t>ヤクショ</t>
    </rPh>
    <phoneticPr fontId="43"/>
  </si>
  <si>
    <t>たつの市役所</t>
    <rPh sb="4" eb="6">
      <t>ヤクショ</t>
    </rPh>
    <phoneticPr fontId="43"/>
  </si>
  <si>
    <t>奈良市役所</t>
    <rPh sb="3" eb="5">
      <t>ヤクショ</t>
    </rPh>
    <phoneticPr fontId="43"/>
  </si>
  <si>
    <t>大和高田市役所</t>
    <rPh sb="5" eb="7">
      <t>ヤクショ</t>
    </rPh>
    <phoneticPr fontId="43"/>
  </si>
  <si>
    <t>大和郡山市役所</t>
    <rPh sb="5" eb="7">
      <t>ヤクショ</t>
    </rPh>
    <phoneticPr fontId="43"/>
  </si>
  <si>
    <t>天理市役所</t>
    <rPh sb="3" eb="5">
      <t>ヤクショ</t>
    </rPh>
    <phoneticPr fontId="43"/>
  </si>
  <si>
    <t>橿原市役所</t>
    <rPh sb="3" eb="5">
      <t>ヤクショ</t>
    </rPh>
    <phoneticPr fontId="43"/>
  </si>
  <si>
    <t>桜井市役所</t>
    <rPh sb="3" eb="5">
      <t>ヤクショ</t>
    </rPh>
    <phoneticPr fontId="43"/>
  </si>
  <si>
    <t>五條市役所</t>
    <rPh sb="3" eb="5">
      <t>ヤクショ</t>
    </rPh>
    <phoneticPr fontId="43"/>
  </si>
  <si>
    <t>御所市役所</t>
    <rPh sb="3" eb="5">
      <t>ヤクショ</t>
    </rPh>
    <phoneticPr fontId="43"/>
  </si>
  <si>
    <t>生駒市役所</t>
    <rPh sb="3" eb="5">
      <t>ヤクショ</t>
    </rPh>
    <phoneticPr fontId="43"/>
  </si>
  <si>
    <t>香芝市役所</t>
    <rPh sb="3" eb="5">
      <t>ヤクショ</t>
    </rPh>
    <phoneticPr fontId="43"/>
  </si>
  <si>
    <t>葛城市役所　新庄庁舎</t>
    <rPh sb="3" eb="5">
      <t>ヤクショ</t>
    </rPh>
    <rPh sb="6" eb="8">
      <t>シンジョウ</t>
    </rPh>
    <rPh sb="8" eb="10">
      <t>チョウシャ</t>
    </rPh>
    <phoneticPr fontId="43"/>
  </si>
  <si>
    <t>宇陀市役所</t>
    <rPh sb="3" eb="5">
      <t>ヤクショ</t>
    </rPh>
    <phoneticPr fontId="43"/>
  </si>
  <si>
    <t>和歌山市役所</t>
    <rPh sb="4" eb="6">
      <t>ヤクショ</t>
    </rPh>
    <phoneticPr fontId="43"/>
  </si>
  <si>
    <t>海南市役所</t>
    <rPh sb="3" eb="5">
      <t>ヤクショ</t>
    </rPh>
    <phoneticPr fontId="43"/>
  </si>
  <si>
    <t>橋本市役所</t>
    <rPh sb="3" eb="5">
      <t>ヤクショ</t>
    </rPh>
    <phoneticPr fontId="43"/>
  </si>
  <si>
    <t>有田市役所</t>
    <rPh sb="3" eb="5">
      <t>ヤクショ</t>
    </rPh>
    <phoneticPr fontId="43"/>
  </si>
  <si>
    <t>御坊市役所</t>
    <rPh sb="3" eb="5">
      <t>ヤクショ</t>
    </rPh>
    <phoneticPr fontId="43"/>
  </si>
  <si>
    <t>田辺市役所</t>
    <rPh sb="3" eb="5">
      <t>ヤクショ</t>
    </rPh>
    <phoneticPr fontId="43"/>
  </si>
  <si>
    <t>新宮市役所</t>
    <rPh sb="3" eb="5">
      <t>ヤクショ</t>
    </rPh>
    <phoneticPr fontId="43"/>
  </si>
  <si>
    <t>紀の川市役所</t>
    <rPh sb="4" eb="6">
      <t>ヤクショ</t>
    </rPh>
    <phoneticPr fontId="43"/>
  </si>
  <si>
    <t>岩出市役所</t>
    <rPh sb="3" eb="5">
      <t>ヤクショ</t>
    </rPh>
    <phoneticPr fontId="43"/>
  </si>
  <si>
    <t>鳥取市役所</t>
    <rPh sb="3" eb="5">
      <t>ヤクショ</t>
    </rPh>
    <phoneticPr fontId="43"/>
  </si>
  <si>
    <t>米子市役所</t>
    <rPh sb="3" eb="5">
      <t>ヤクショ</t>
    </rPh>
    <phoneticPr fontId="43"/>
  </si>
  <si>
    <t>倉吉市役所</t>
    <rPh sb="3" eb="5">
      <t>ヤクショ</t>
    </rPh>
    <phoneticPr fontId="43"/>
  </si>
  <si>
    <t>境港市役所</t>
    <rPh sb="3" eb="5">
      <t>ヤクショ</t>
    </rPh>
    <phoneticPr fontId="43"/>
  </si>
  <si>
    <t>松江市役所</t>
    <rPh sb="3" eb="5">
      <t>ヤクショ</t>
    </rPh>
    <phoneticPr fontId="43"/>
  </si>
  <si>
    <t>浜田市役所</t>
    <rPh sb="3" eb="5">
      <t>ヤクショ</t>
    </rPh>
    <phoneticPr fontId="43"/>
  </si>
  <si>
    <t>出雲市役所</t>
    <rPh sb="3" eb="5">
      <t>ヤクショ</t>
    </rPh>
    <phoneticPr fontId="43"/>
  </si>
  <si>
    <t>益田市役所</t>
    <rPh sb="3" eb="5">
      <t>ヤクショ</t>
    </rPh>
    <phoneticPr fontId="43"/>
  </si>
  <si>
    <t>大田市役所</t>
    <rPh sb="3" eb="5">
      <t>ヤクショ</t>
    </rPh>
    <phoneticPr fontId="43"/>
  </si>
  <si>
    <t>安来市役所</t>
    <rPh sb="3" eb="5">
      <t>ヤクショ</t>
    </rPh>
    <phoneticPr fontId="43"/>
  </si>
  <si>
    <t>江津市役所</t>
    <rPh sb="3" eb="5">
      <t>ヤクショ</t>
    </rPh>
    <phoneticPr fontId="43"/>
  </si>
  <si>
    <t>雲南市役所</t>
    <rPh sb="3" eb="5">
      <t>ヤクショ</t>
    </rPh>
    <phoneticPr fontId="43"/>
  </si>
  <si>
    <t>岡山市役所</t>
    <rPh sb="3" eb="5">
      <t>ヤクショ</t>
    </rPh>
    <phoneticPr fontId="43"/>
  </si>
  <si>
    <t>倉敷市役所</t>
    <rPh sb="3" eb="5">
      <t>ヤクショ</t>
    </rPh>
    <phoneticPr fontId="43"/>
  </si>
  <si>
    <t>津山市役所</t>
    <rPh sb="3" eb="5">
      <t>ヤクショ</t>
    </rPh>
    <phoneticPr fontId="43"/>
  </si>
  <si>
    <t>玉野市役所</t>
    <rPh sb="3" eb="5">
      <t>ヤクショ</t>
    </rPh>
    <phoneticPr fontId="43"/>
  </si>
  <si>
    <t>笠岡市役所</t>
    <rPh sb="3" eb="5">
      <t>ヤクショ</t>
    </rPh>
    <phoneticPr fontId="43"/>
  </si>
  <si>
    <t>井原市役所</t>
    <rPh sb="3" eb="5">
      <t>ヤクショ</t>
    </rPh>
    <phoneticPr fontId="43"/>
  </si>
  <si>
    <t>総社市役所</t>
    <rPh sb="3" eb="5">
      <t>ヤクショ</t>
    </rPh>
    <phoneticPr fontId="43"/>
  </si>
  <si>
    <t>高梁市役所</t>
    <rPh sb="3" eb="5">
      <t>ヤクショ</t>
    </rPh>
    <phoneticPr fontId="43"/>
  </si>
  <si>
    <t>新見市役所</t>
    <rPh sb="3" eb="5">
      <t>ヤクショ</t>
    </rPh>
    <phoneticPr fontId="43"/>
  </si>
  <si>
    <t>備前市役所</t>
    <rPh sb="3" eb="5">
      <t>ヤクショ</t>
    </rPh>
    <phoneticPr fontId="43"/>
  </si>
  <si>
    <t>瀬戸内市役所</t>
    <rPh sb="4" eb="6">
      <t>ヤクショ</t>
    </rPh>
    <phoneticPr fontId="43"/>
  </si>
  <si>
    <t>赤磐市役所</t>
    <rPh sb="3" eb="5">
      <t>ヤクショ</t>
    </rPh>
    <phoneticPr fontId="43"/>
  </si>
  <si>
    <t>真庭市役所</t>
    <rPh sb="3" eb="5">
      <t>ヤクショ</t>
    </rPh>
    <phoneticPr fontId="43"/>
  </si>
  <si>
    <t>美作市役所</t>
    <rPh sb="3" eb="5">
      <t>ヤクショ</t>
    </rPh>
    <phoneticPr fontId="43"/>
  </si>
  <si>
    <t>浅口市役所</t>
    <rPh sb="3" eb="5">
      <t>ヤクショ</t>
    </rPh>
    <phoneticPr fontId="43"/>
  </si>
  <si>
    <t>広島市役所</t>
    <rPh sb="3" eb="5">
      <t>ヤクショ</t>
    </rPh>
    <phoneticPr fontId="43"/>
  </si>
  <si>
    <t>呉市役所</t>
    <rPh sb="2" eb="4">
      <t>ヤクショ</t>
    </rPh>
    <phoneticPr fontId="43"/>
  </si>
  <si>
    <t>竹原市役所</t>
    <rPh sb="3" eb="5">
      <t>ヤクショ</t>
    </rPh>
    <phoneticPr fontId="43"/>
  </si>
  <si>
    <t>三原市役所</t>
    <rPh sb="3" eb="5">
      <t>ヤクショ</t>
    </rPh>
    <phoneticPr fontId="43"/>
  </si>
  <si>
    <t>尾道市役所</t>
    <rPh sb="3" eb="5">
      <t>ヤクショ</t>
    </rPh>
    <phoneticPr fontId="43"/>
  </si>
  <si>
    <t>福山市役所</t>
    <rPh sb="3" eb="5">
      <t>ヤクショ</t>
    </rPh>
    <phoneticPr fontId="43"/>
  </si>
  <si>
    <t>三次市役所</t>
    <rPh sb="3" eb="5">
      <t>ヤクショ</t>
    </rPh>
    <phoneticPr fontId="43"/>
  </si>
  <si>
    <t>庄原市役所</t>
    <rPh sb="3" eb="5">
      <t>ヤクショ</t>
    </rPh>
    <phoneticPr fontId="43"/>
  </si>
  <si>
    <t>大竹市役所</t>
    <rPh sb="3" eb="5">
      <t>ヤクショ</t>
    </rPh>
    <phoneticPr fontId="43"/>
  </si>
  <si>
    <t>東広島市役所</t>
    <rPh sb="4" eb="6">
      <t>ヤクショ</t>
    </rPh>
    <phoneticPr fontId="43"/>
  </si>
  <si>
    <t>廿日市市役所</t>
    <rPh sb="4" eb="6">
      <t>ヤクショ</t>
    </rPh>
    <phoneticPr fontId="43"/>
  </si>
  <si>
    <t>安芸高田市役所</t>
    <rPh sb="5" eb="7">
      <t>ヤクショ</t>
    </rPh>
    <phoneticPr fontId="43"/>
  </si>
  <si>
    <t>江田島市役所</t>
    <rPh sb="4" eb="6">
      <t>ヤクショ</t>
    </rPh>
    <phoneticPr fontId="43"/>
  </si>
  <si>
    <t>下関市役所</t>
    <rPh sb="3" eb="5">
      <t>ヤクショ</t>
    </rPh>
    <phoneticPr fontId="43"/>
  </si>
  <si>
    <t>宇部市役所</t>
    <rPh sb="3" eb="5">
      <t>ヤクショ</t>
    </rPh>
    <phoneticPr fontId="43"/>
  </si>
  <si>
    <t>山口市役所</t>
    <rPh sb="3" eb="5">
      <t>ヤクショ</t>
    </rPh>
    <phoneticPr fontId="43"/>
  </si>
  <si>
    <t>萩市役所</t>
    <rPh sb="2" eb="4">
      <t>ヤクショ</t>
    </rPh>
    <phoneticPr fontId="43"/>
  </si>
  <si>
    <t>防府市役所</t>
    <rPh sb="3" eb="5">
      <t>ヤクショ</t>
    </rPh>
    <phoneticPr fontId="43"/>
  </si>
  <si>
    <t>下松市役所</t>
    <rPh sb="3" eb="5">
      <t>ヤクショ</t>
    </rPh>
    <phoneticPr fontId="43"/>
  </si>
  <si>
    <t>岩国市役所</t>
    <rPh sb="3" eb="5">
      <t>ヤクショ</t>
    </rPh>
    <phoneticPr fontId="43"/>
  </si>
  <si>
    <t>光市役所</t>
    <rPh sb="2" eb="4">
      <t>ヤクショ</t>
    </rPh>
    <phoneticPr fontId="43"/>
  </si>
  <si>
    <t>長門市役所</t>
    <rPh sb="3" eb="5">
      <t>ヤクショ</t>
    </rPh>
    <phoneticPr fontId="43"/>
  </si>
  <si>
    <t>柳井市役所</t>
    <rPh sb="3" eb="5">
      <t>ヤクショ</t>
    </rPh>
    <phoneticPr fontId="43"/>
  </si>
  <si>
    <t>美祢市役所</t>
    <rPh sb="3" eb="5">
      <t>ヤクショ</t>
    </rPh>
    <phoneticPr fontId="43"/>
  </si>
  <si>
    <t>周南市役所</t>
    <rPh sb="3" eb="5">
      <t>ヤクショ</t>
    </rPh>
    <phoneticPr fontId="43"/>
  </si>
  <si>
    <t>山陽小野田市役所</t>
    <rPh sb="6" eb="8">
      <t>ヤクショ</t>
    </rPh>
    <phoneticPr fontId="43"/>
  </si>
  <si>
    <t>徳島市役所</t>
    <rPh sb="3" eb="5">
      <t>ヤクショ</t>
    </rPh>
    <phoneticPr fontId="43"/>
  </si>
  <si>
    <t>鳴門市役所</t>
    <rPh sb="3" eb="5">
      <t>ヤクショ</t>
    </rPh>
    <phoneticPr fontId="43"/>
  </si>
  <si>
    <t>小松島市役所</t>
    <rPh sb="4" eb="6">
      <t>ヤクショ</t>
    </rPh>
    <phoneticPr fontId="43"/>
  </si>
  <si>
    <t>阿南市役所</t>
    <rPh sb="3" eb="5">
      <t>ヤクショ</t>
    </rPh>
    <phoneticPr fontId="43"/>
  </si>
  <si>
    <t>吉野川市役所</t>
    <rPh sb="4" eb="6">
      <t>ヤクショ</t>
    </rPh>
    <phoneticPr fontId="43"/>
  </si>
  <si>
    <t>阿波市役所</t>
    <rPh sb="3" eb="5">
      <t>ヤクショ</t>
    </rPh>
    <phoneticPr fontId="43"/>
  </si>
  <si>
    <t>美馬市役所</t>
    <rPh sb="3" eb="5">
      <t>ヤクショ</t>
    </rPh>
    <phoneticPr fontId="43"/>
  </si>
  <si>
    <t>三好市役所</t>
    <rPh sb="3" eb="5">
      <t>ヤクショ</t>
    </rPh>
    <phoneticPr fontId="43"/>
  </si>
  <si>
    <t>高松市役所</t>
    <rPh sb="3" eb="5">
      <t>ヤクショ</t>
    </rPh>
    <phoneticPr fontId="43"/>
  </si>
  <si>
    <t>丸亀市役所</t>
    <rPh sb="3" eb="5">
      <t>ヤクショ</t>
    </rPh>
    <phoneticPr fontId="43"/>
  </si>
  <si>
    <t>坂出市役所</t>
    <rPh sb="3" eb="5">
      <t>ヤクショ</t>
    </rPh>
    <phoneticPr fontId="43"/>
  </si>
  <si>
    <t>善通寺市役所</t>
    <rPh sb="4" eb="6">
      <t>ヤクショ</t>
    </rPh>
    <phoneticPr fontId="43"/>
  </si>
  <si>
    <t>観音寺市役所</t>
    <rPh sb="4" eb="6">
      <t>ヤクショ</t>
    </rPh>
    <phoneticPr fontId="43"/>
  </si>
  <si>
    <t>さぬき市役所</t>
    <rPh sb="4" eb="6">
      <t>ヤクショ</t>
    </rPh>
    <phoneticPr fontId="43"/>
  </si>
  <si>
    <t>東かがわ市役所</t>
    <rPh sb="5" eb="7">
      <t>ヤクショ</t>
    </rPh>
    <phoneticPr fontId="43"/>
  </si>
  <si>
    <t>三豊市役所</t>
    <rPh sb="3" eb="5">
      <t>ヤクショ</t>
    </rPh>
    <phoneticPr fontId="43"/>
  </si>
  <si>
    <t>松山市役所</t>
    <rPh sb="3" eb="5">
      <t>ヤクショ</t>
    </rPh>
    <phoneticPr fontId="43"/>
  </si>
  <si>
    <t>今治市役所</t>
    <rPh sb="3" eb="5">
      <t>ヤクショ</t>
    </rPh>
    <phoneticPr fontId="43"/>
  </si>
  <si>
    <t>宇和島市役所</t>
    <rPh sb="4" eb="6">
      <t>ヤクショ</t>
    </rPh>
    <phoneticPr fontId="43"/>
  </si>
  <si>
    <t>八幡浜市役所　八幡浜庁舎</t>
    <rPh sb="4" eb="6">
      <t>ヤクショ</t>
    </rPh>
    <rPh sb="7" eb="9">
      <t>ハチマン</t>
    </rPh>
    <rPh sb="9" eb="10">
      <t>ハマ</t>
    </rPh>
    <rPh sb="10" eb="12">
      <t>チョウシャ</t>
    </rPh>
    <phoneticPr fontId="43"/>
  </si>
  <si>
    <t>新居浜市役所</t>
    <rPh sb="4" eb="6">
      <t>ヤクショ</t>
    </rPh>
    <phoneticPr fontId="43"/>
  </si>
  <si>
    <t>西条市役所</t>
    <rPh sb="3" eb="5">
      <t>ヤクショ</t>
    </rPh>
    <phoneticPr fontId="43"/>
  </si>
  <si>
    <t>大洲市役所</t>
    <rPh sb="3" eb="5">
      <t>ヤクショ</t>
    </rPh>
    <phoneticPr fontId="43"/>
  </si>
  <si>
    <t>伊予市役所</t>
    <rPh sb="3" eb="5">
      <t>ヤクショ</t>
    </rPh>
    <phoneticPr fontId="43"/>
  </si>
  <si>
    <t>四国中央市役所</t>
    <rPh sb="5" eb="7">
      <t>ヤクショ</t>
    </rPh>
    <phoneticPr fontId="43"/>
  </si>
  <si>
    <t>西予市役所</t>
    <rPh sb="3" eb="5">
      <t>ヤクショ</t>
    </rPh>
    <phoneticPr fontId="43"/>
  </si>
  <si>
    <t>東温市役所</t>
    <rPh sb="3" eb="5">
      <t>ヤクショ</t>
    </rPh>
    <phoneticPr fontId="43"/>
  </si>
  <si>
    <t>高知市役所</t>
    <rPh sb="3" eb="5">
      <t>ヤクショ</t>
    </rPh>
    <phoneticPr fontId="43"/>
  </si>
  <si>
    <t>室戸市役所</t>
    <rPh sb="3" eb="5">
      <t>ヤクショ</t>
    </rPh>
    <phoneticPr fontId="43"/>
  </si>
  <si>
    <t>安芸市役所</t>
    <rPh sb="3" eb="5">
      <t>ヤクショ</t>
    </rPh>
    <phoneticPr fontId="43"/>
  </si>
  <si>
    <t>南国市役所</t>
    <rPh sb="3" eb="5">
      <t>ヤクショ</t>
    </rPh>
    <phoneticPr fontId="43"/>
  </si>
  <si>
    <t>土佐市役所</t>
    <rPh sb="3" eb="5">
      <t>ヤクショ</t>
    </rPh>
    <phoneticPr fontId="43"/>
  </si>
  <si>
    <t>須崎市役所</t>
    <rPh sb="3" eb="5">
      <t>ヤクショ</t>
    </rPh>
    <phoneticPr fontId="43"/>
  </si>
  <si>
    <t>宿毛市役所</t>
    <rPh sb="3" eb="5">
      <t>ヤクショ</t>
    </rPh>
    <phoneticPr fontId="43"/>
  </si>
  <si>
    <t>土佐清水市役所</t>
    <rPh sb="5" eb="7">
      <t>ヤクショ</t>
    </rPh>
    <phoneticPr fontId="43"/>
  </si>
  <si>
    <t>四万十市役所</t>
    <rPh sb="4" eb="6">
      <t>ヤクショ</t>
    </rPh>
    <phoneticPr fontId="43"/>
  </si>
  <si>
    <t>香南市役所</t>
    <rPh sb="3" eb="5">
      <t>ヤクショ</t>
    </rPh>
    <phoneticPr fontId="43"/>
  </si>
  <si>
    <t>香美市役所</t>
    <rPh sb="3" eb="5">
      <t>ヤクショ</t>
    </rPh>
    <phoneticPr fontId="43"/>
  </si>
  <si>
    <t>北九州市役所</t>
    <rPh sb="4" eb="6">
      <t>ヤクショ</t>
    </rPh>
    <phoneticPr fontId="43"/>
  </si>
  <si>
    <t>福岡市役所</t>
    <rPh sb="3" eb="5">
      <t>ヤクショ</t>
    </rPh>
    <phoneticPr fontId="43"/>
  </si>
  <si>
    <t>大牟田市役所</t>
    <rPh sb="4" eb="6">
      <t>ヤクショ</t>
    </rPh>
    <phoneticPr fontId="43"/>
  </si>
  <si>
    <t>久留米市役所</t>
    <rPh sb="4" eb="6">
      <t>ヤクショ</t>
    </rPh>
    <phoneticPr fontId="43"/>
  </si>
  <si>
    <t>直方市役所</t>
    <rPh sb="3" eb="5">
      <t>ヤクショ</t>
    </rPh>
    <phoneticPr fontId="43"/>
  </si>
  <si>
    <t>飯塚市役所</t>
    <rPh sb="3" eb="5">
      <t>ヤクショ</t>
    </rPh>
    <phoneticPr fontId="43"/>
  </si>
  <si>
    <t>田川市役所</t>
    <rPh sb="3" eb="5">
      <t>ヤクショ</t>
    </rPh>
    <phoneticPr fontId="43"/>
  </si>
  <si>
    <t>柳川市役所</t>
    <rPh sb="3" eb="5">
      <t>ヤクショ</t>
    </rPh>
    <phoneticPr fontId="43"/>
  </si>
  <si>
    <t>八女市役所</t>
    <rPh sb="3" eb="5">
      <t>ヤクショ</t>
    </rPh>
    <phoneticPr fontId="43"/>
  </si>
  <si>
    <t>筑後市役所</t>
    <rPh sb="3" eb="5">
      <t>ヤクショ</t>
    </rPh>
    <phoneticPr fontId="43"/>
  </si>
  <si>
    <t>大川市役所</t>
    <rPh sb="3" eb="5">
      <t>ヤクショ</t>
    </rPh>
    <phoneticPr fontId="43"/>
  </si>
  <si>
    <t>行橋市役所</t>
    <rPh sb="3" eb="5">
      <t>ヤクショ</t>
    </rPh>
    <phoneticPr fontId="43"/>
  </si>
  <si>
    <t>豊前市役所</t>
    <rPh sb="3" eb="5">
      <t>ヤクショ</t>
    </rPh>
    <phoneticPr fontId="43"/>
  </si>
  <si>
    <t>中間市役所</t>
    <rPh sb="3" eb="5">
      <t>ヤクショ</t>
    </rPh>
    <phoneticPr fontId="43"/>
  </si>
  <si>
    <t>小郡市役所</t>
    <rPh sb="3" eb="5">
      <t>ヤクショ</t>
    </rPh>
    <phoneticPr fontId="43"/>
  </si>
  <si>
    <t>筑紫野市役所</t>
    <rPh sb="4" eb="6">
      <t>ヤクショ</t>
    </rPh>
    <phoneticPr fontId="43"/>
  </si>
  <si>
    <t>春日市役所</t>
    <rPh sb="3" eb="5">
      <t>ヤクショ</t>
    </rPh>
    <phoneticPr fontId="43"/>
  </si>
  <si>
    <t>大野城市役所</t>
    <rPh sb="4" eb="6">
      <t>ヤクショ</t>
    </rPh>
    <phoneticPr fontId="43"/>
  </si>
  <si>
    <t>宗像市役所</t>
    <rPh sb="3" eb="5">
      <t>ヤクショ</t>
    </rPh>
    <phoneticPr fontId="43"/>
  </si>
  <si>
    <t>太宰府市役所</t>
    <rPh sb="4" eb="6">
      <t>ヤクショ</t>
    </rPh>
    <phoneticPr fontId="43"/>
  </si>
  <si>
    <t>古賀市役所</t>
    <rPh sb="3" eb="5">
      <t>ヤクショ</t>
    </rPh>
    <phoneticPr fontId="43"/>
  </si>
  <si>
    <t>福津市役所</t>
    <rPh sb="3" eb="5">
      <t>ヤクショ</t>
    </rPh>
    <phoneticPr fontId="43"/>
  </si>
  <si>
    <t>うきは市役所</t>
    <rPh sb="4" eb="6">
      <t>ヤクショ</t>
    </rPh>
    <phoneticPr fontId="43"/>
  </si>
  <si>
    <t>宮若市役所</t>
    <rPh sb="3" eb="5">
      <t>ヤクショ</t>
    </rPh>
    <phoneticPr fontId="43"/>
  </si>
  <si>
    <t>嘉麻市役所</t>
    <rPh sb="3" eb="5">
      <t>ヤクショ</t>
    </rPh>
    <phoneticPr fontId="43"/>
  </si>
  <si>
    <t>朝倉市役所</t>
    <rPh sb="3" eb="5">
      <t>ヤクショ</t>
    </rPh>
    <phoneticPr fontId="43"/>
  </si>
  <si>
    <t>みやま市役所</t>
    <rPh sb="4" eb="6">
      <t>ヤクショ</t>
    </rPh>
    <phoneticPr fontId="43"/>
  </si>
  <si>
    <t>糸島市役所</t>
    <rPh sb="3" eb="5">
      <t>ヤクショ</t>
    </rPh>
    <phoneticPr fontId="43"/>
  </si>
  <si>
    <t>佐賀市役所</t>
    <rPh sb="3" eb="5">
      <t>ヤクショ</t>
    </rPh>
    <phoneticPr fontId="43"/>
  </si>
  <si>
    <t>唐津市役所</t>
    <rPh sb="3" eb="5">
      <t>ヤクショ</t>
    </rPh>
    <phoneticPr fontId="43"/>
  </si>
  <si>
    <t>鳥栖市役所</t>
    <rPh sb="3" eb="5">
      <t>ヤクショ</t>
    </rPh>
    <phoneticPr fontId="43"/>
  </si>
  <si>
    <t>多久市役所</t>
    <rPh sb="3" eb="5">
      <t>ヤクショ</t>
    </rPh>
    <phoneticPr fontId="43"/>
  </si>
  <si>
    <t>伊万里市役所</t>
    <rPh sb="4" eb="6">
      <t>ヤクショ</t>
    </rPh>
    <phoneticPr fontId="43"/>
  </si>
  <si>
    <t>武雄市役所</t>
    <rPh sb="3" eb="5">
      <t>ヤクショ</t>
    </rPh>
    <phoneticPr fontId="43"/>
  </si>
  <si>
    <t>鹿島市役所</t>
    <rPh sb="3" eb="5">
      <t>ヤクショ</t>
    </rPh>
    <phoneticPr fontId="43"/>
  </si>
  <si>
    <t>小城市役所</t>
    <rPh sb="3" eb="5">
      <t>ヤクショ</t>
    </rPh>
    <phoneticPr fontId="43"/>
  </si>
  <si>
    <t>嬉野市役所</t>
    <rPh sb="3" eb="5">
      <t>ヤクショ</t>
    </rPh>
    <phoneticPr fontId="43"/>
  </si>
  <si>
    <t>神埼市役所</t>
    <rPh sb="3" eb="5">
      <t>ヤクショ</t>
    </rPh>
    <phoneticPr fontId="43"/>
  </si>
  <si>
    <t>長崎市役所</t>
    <rPh sb="3" eb="5">
      <t>ヤクショ</t>
    </rPh>
    <phoneticPr fontId="43"/>
  </si>
  <si>
    <t>佐世保市役所</t>
    <rPh sb="4" eb="6">
      <t>ヤクショ</t>
    </rPh>
    <phoneticPr fontId="43"/>
  </si>
  <si>
    <t>島原市役所</t>
    <rPh sb="3" eb="5">
      <t>ヤクショ</t>
    </rPh>
    <phoneticPr fontId="43"/>
  </si>
  <si>
    <t>諫早市役所</t>
    <rPh sb="3" eb="5">
      <t>ヤクショ</t>
    </rPh>
    <phoneticPr fontId="43"/>
  </si>
  <si>
    <t>大村市役所</t>
    <rPh sb="3" eb="5">
      <t>ヤクショ</t>
    </rPh>
    <phoneticPr fontId="43"/>
  </si>
  <si>
    <t>平戸市役所</t>
    <rPh sb="3" eb="5">
      <t>ヤクショ</t>
    </rPh>
    <phoneticPr fontId="43"/>
  </si>
  <si>
    <t>松浦市役所</t>
    <rPh sb="3" eb="5">
      <t>ヤクショ</t>
    </rPh>
    <phoneticPr fontId="43"/>
  </si>
  <si>
    <t>対馬市役所</t>
    <rPh sb="3" eb="5">
      <t>ヤクショ</t>
    </rPh>
    <phoneticPr fontId="43"/>
  </si>
  <si>
    <t>壱岐市役所</t>
    <rPh sb="3" eb="5">
      <t>ヤクショ</t>
    </rPh>
    <phoneticPr fontId="43"/>
  </si>
  <si>
    <t>五島市役所</t>
    <rPh sb="3" eb="5">
      <t>ヤクショ</t>
    </rPh>
    <phoneticPr fontId="43"/>
  </si>
  <si>
    <t>西海市役所</t>
    <rPh sb="3" eb="5">
      <t>ヤクショ</t>
    </rPh>
    <phoneticPr fontId="43"/>
  </si>
  <si>
    <t>雲仙市役所</t>
    <rPh sb="3" eb="5">
      <t>ヤクショ</t>
    </rPh>
    <phoneticPr fontId="43"/>
  </si>
  <si>
    <t>南島原市役所</t>
    <rPh sb="4" eb="6">
      <t>ヤクショ</t>
    </rPh>
    <phoneticPr fontId="43"/>
  </si>
  <si>
    <t>熊本市役所</t>
    <rPh sb="3" eb="5">
      <t>ヤクショ</t>
    </rPh>
    <phoneticPr fontId="43"/>
  </si>
  <si>
    <t>八代市役所</t>
    <rPh sb="3" eb="5">
      <t>ヤクショ</t>
    </rPh>
    <phoneticPr fontId="43"/>
  </si>
  <si>
    <t>人吉市役所</t>
    <rPh sb="3" eb="5">
      <t>ヤクショ</t>
    </rPh>
    <phoneticPr fontId="43"/>
  </si>
  <si>
    <t>荒尾市役所</t>
    <rPh sb="3" eb="5">
      <t>ヤクショ</t>
    </rPh>
    <phoneticPr fontId="43"/>
  </si>
  <si>
    <t>水俣市役所</t>
    <rPh sb="3" eb="5">
      <t>ヤクショ</t>
    </rPh>
    <phoneticPr fontId="43"/>
  </si>
  <si>
    <t>玉名市役所</t>
    <rPh sb="3" eb="5">
      <t>ヤクショ</t>
    </rPh>
    <phoneticPr fontId="43"/>
  </si>
  <si>
    <t>山鹿市役所</t>
    <rPh sb="3" eb="5">
      <t>ヤクショ</t>
    </rPh>
    <phoneticPr fontId="43"/>
  </si>
  <si>
    <t>菊池市役所</t>
    <rPh sb="3" eb="5">
      <t>ヤクショ</t>
    </rPh>
    <phoneticPr fontId="43"/>
  </si>
  <si>
    <t>宇土市役所</t>
    <rPh sb="3" eb="5">
      <t>ヤクショ</t>
    </rPh>
    <phoneticPr fontId="43"/>
  </si>
  <si>
    <t>上天草市役所</t>
    <rPh sb="4" eb="6">
      <t>ヤクショ</t>
    </rPh>
    <phoneticPr fontId="43"/>
  </si>
  <si>
    <t>宇城市役所</t>
    <rPh sb="3" eb="5">
      <t>ヤクショ</t>
    </rPh>
    <phoneticPr fontId="43"/>
  </si>
  <si>
    <t>阿蘇市役所</t>
    <rPh sb="3" eb="5">
      <t>ヤクショ</t>
    </rPh>
    <phoneticPr fontId="43"/>
  </si>
  <si>
    <t>天草市役所</t>
    <rPh sb="3" eb="5">
      <t>ヤクショ</t>
    </rPh>
    <phoneticPr fontId="43"/>
  </si>
  <si>
    <t>合志市役所　合志庁舎</t>
    <rPh sb="3" eb="5">
      <t>ヤクショ</t>
    </rPh>
    <rPh sb="6" eb="7">
      <t>ゴウ</t>
    </rPh>
    <rPh sb="7" eb="8">
      <t>シ</t>
    </rPh>
    <rPh sb="8" eb="10">
      <t>チョウシャ</t>
    </rPh>
    <phoneticPr fontId="43"/>
  </si>
  <si>
    <t>大分市役所</t>
    <rPh sb="3" eb="5">
      <t>ヤクショ</t>
    </rPh>
    <phoneticPr fontId="43"/>
  </si>
  <si>
    <t>別府市役所</t>
    <rPh sb="3" eb="5">
      <t>ヤクショ</t>
    </rPh>
    <phoneticPr fontId="43"/>
  </si>
  <si>
    <t>中津市役所</t>
    <rPh sb="3" eb="5">
      <t>ヤクショ</t>
    </rPh>
    <phoneticPr fontId="43"/>
  </si>
  <si>
    <t>日田市役所</t>
    <rPh sb="3" eb="5">
      <t>ヤクショ</t>
    </rPh>
    <phoneticPr fontId="43"/>
  </si>
  <si>
    <t>佐伯市役所</t>
    <rPh sb="3" eb="5">
      <t>ヤクショ</t>
    </rPh>
    <phoneticPr fontId="43"/>
  </si>
  <si>
    <t>臼杵市役所　臼杵庁舎</t>
    <rPh sb="3" eb="5">
      <t>ヤクショ</t>
    </rPh>
    <rPh sb="6" eb="8">
      <t>ウスキ</t>
    </rPh>
    <rPh sb="8" eb="10">
      <t>チョウシャ</t>
    </rPh>
    <phoneticPr fontId="43"/>
  </si>
  <si>
    <t>津久見市役所</t>
    <rPh sb="4" eb="6">
      <t>ヤクショ</t>
    </rPh>
    <phoneticPr fontId="43"/>
  </si>
  <si>
    <t>竹田市役所</t>
    <rPh sb="3" eb="5">
      <t>ヤクショ</t>
    </rPh>
    <phoneticPr fontId="43"/>
  </si>
  <si>
    <t>豊後高田市役所　高田庁舎</t>
    <rPh sb="5" eb="7">
      <t>ヤクショ</t>
    </rPh>
    <rPh sb="8" eb="10">
      <t>タカダ</t>
    </rPh>
    <rPh sb="10" eb="12">
      <t>チョウシャ</t>
    </rPh>
    <phoneticPr fontId="43"/>
  </si>
  <si>
    <t>杵築市役所</t>
    <rPh sb="3" eb="5">
      <t>ヤクショ</t>
    </rPh>
    <phoneticPr fontId="43"/>
  </si>
  <si>
    <t>宇佐市役所</t>
    <rPh sb="3" eb="5">
      <t>ヤクショ</t>
    </rPh>
    <phoneticPr fontId="43"/>
  </si>
  <si>
    <t>豊後大野市役所</t>
    <rPh sb="5" eb="7">
      <t>ヤクショ</t>
    </rPh>
    <phoneticPr fontId="43"/>
  </si>
  <si>
    <t>由布市役所</t>
    <rPh sb="3" eb="5">
      <t>ヤクショ</t>
    </rPh>
    <phoneticPr fontId="43"/>
  </si>
  <si>
    <t>国東市役所</t>
    <rPh sb="3" eb="5">
      <t>ヤクショ</t>
    </rPh>
    <phoneticPr fontId="43"/>
  </si>
  <si>
    <t>宮崎市役所</t>
    <rPh sb="3" eb="5">
      <t>ヤクショ</t>
    </rPh>
    <phoneticPr fontId="43"/>
  </si>
  <si>
    <t>都城市役所</t>
    <rPh sb="3" eb="5">
      <t>ヤクショ</t>
    </rPh>
    <phoneticPr fontId="43"/>
  </si>
  <si>
    <t>延岡市役所</t>
    <rPh sb="3" eb="5">
      <t>ヤクショ</t>
    </rPh>
    <phoneticPr fontId="43"/>
  </si>
  <si>
    <t>日南市役所</t>
    <rPh sb="3" eb="5">
      <t>ヤクショ</t>
    </rPh>
    <phoneticPr fontId="43"/>
  </si>
  <si>
    <t>小林市役所</t>
    <rPh sb="3" eb="5">
      <t>ヤクショ</t>
    </rPh>
    <phoneticPr fontId="43"/>
  </si>
  <si>
    <t>日向市役所</t>
    <rPh sb="3" eb="5">
      <t>ヤクショ</t>
    </rPh>
    <phoneticPr fontId="43"/>
  </si>
  <si>
    <t>串間市役所</t>
    <rPh sb="3" eb="5">
      <t>ヤクショ</t>
    </rPh>
    <phoneticPr fontId="43"/>
  </si>
  <si>
    <t>西都市役所</t>
    <rPh sb="3" eb="5">
      <t>ヤクショ</t>
    </rPh>
    <phoneticPr fontId="43"/>
  </si>
  <si>
    <t>えびの市役所</t>
    <rPh sb="4" eb="6">
      <t>ヤクショ</t>
    </rPh>
    <phoneticPr fontId="43"/>
  </si>
  <si>
    <t>鹿児島市役所</t>
    <rPh sb="4" eb="6">
      <t>ヤクショ</t>
    </rPh>
    <phoneticPr fontId="43"/>
  </si>
  <si>
    <t>鹿屋市役所</t>
    <rPh sb="3" eb="5">
      <t>ヤクショ</t>
    </rPh>
    <phoneticPr fontId="43"/>
  </si>
  <si>
    <t>枕崎市役所</t>
    <rPh sb="3" eb="5">
      <t>ヤクショ</t>
    </rPh>
    <phoneticPr fontId="43"/>
  </si>
  <si>
    <t>阿久根市役所</t>
    <rPh sb="4" eb="6">
      <t>ヤクショ</t>
    </rPh>
    <phoneticPr fontId="43"/>
  </si>
  <si>
    <t>出水市役所</t>
    <rPh sb="3" eb="5">
      <t>ヤクショ</t>
    </rPh>
    <phoneticPr fontId="43"/>
  </si>
  <si>
    <t>指宿市役所</t>
    <rPh sb="3" eb="5">
      <t>ヤクショ</t>
    </rPh>
    <phoneticPr fontId="43"/>
  </si>
  <si>
    <t>西之表市役所</t>
    <rPh sb="4" eb="6">
      <t>ヤクショ</t>
    </rPh>
    <phoneticPr fontId="43"/>
  </si>
  <si>
    <t>垂水市役所</t>
    <rPh sb="3" eb="5">
      <t>ヤクショ</t>
    </rPh>
    <phoneticPr fontId="43"/>
  </si>
  <si>
    <t>薩摩川内市役所</t>
    <rPh sb="5" eb="7">
      <t>ヤクショ</t>
    </rPh>
    <phoneticPr fontId="43"/>
  </si>
  <si>
    <t>日置市役所</t>
    <rPh sb="3" eb="5">
      <t>ヤクショ</t>
    </rPh>
    <phoneticPr fontId="43"/>
  </si>
  <si>
    <t>曽於市役所</t>
    <rPh sb="3" eb="5">
      <t>ヤクショ</t>
    </rPh>
    <phoneticPr fontId="43"/>
  </si>
  <si>
    <t>霧島市役所</t>
    <rPh sb="3" eb="5">
      <t>ヤクショ</t>
    </rPh>
    <phoneticPr fontId="43"/>
  </si>
  <si>
    <t>いちき串木野市役所</t>
    <rPh sb="7" eb="9">
      <t>ヤクショ</t>
    </rPh>
    <phoneticPr fontId="43"/>
  </si>
  <si>
    <t>南さつま市役所</t>
    <rPh sb="5" eb="7">
      <t>ヤクショ</t>
    </rPh>
    <phoneticPr fontId="43"/>
  </si>
  <si>
    <t>志布志市役所</t>
    <rPh sb="4" eb="6">
      <t>ヤクショ</t>
    </rPh>
    <phoneticPr fontId="43"/>
  </si>
  <si>
    <t>奄美市役所</t>
    <rPh sb="3" eb="5">
      <t>ヤクショ</t>
    </rPh>
    <phoneticPr fontId="43"/>
  </si>
  <si>
    <t>南九州市役所</t>
    <rPh sb="4" eb="6">
      <t>ヤクショ</t>
    </rPh>
    <phoneticPr fontId="43"/>
  </si>
  <si>
    <t>伊佐市役所</t>
    <rPh sb="0" eb="2">
      <t>イサ</t>
    </rPh>
    <rPh sb="3" eb="5">
      <t>ヤクショ</t>
    </rPh>
    <phoneticPr fontId="43"/>
  </si>
  <si>
    <t>姶良市役所</t>
    <rPh sb="3" eb="5">
      <t>ヤクショ</t>
    </rPh>
    <phoneticPr fontId="43"/>
  </si>
  <si>
    <t>那覇市役所</t>
    <rPh sb="3" eb="5">
      <t>ヤクショ</t>
    </rPh>
    <phoneticPr fontId="43"/>
  </si>
  <si>
    <t>宜野湾市役所</t>
    <rPh sb="4" eb="6">
      <t>ヤクショ</t>
    </rPh>
    <phoneticPr fontId="43"/>
  </si>
  <si>
    <t>石垣市役所</t>
    <rPh sb="3" eb="5">
      <t>ヤクショ</t>
    </rPh>
    <phoneticPr fontId="43"/>
  </si>
  <si>
    <t>浦添市役所</t>
    <rPh sb="3" eb="5">
      <t>ヤクショ</t>
    </rPh>
    <phoneticPr fontId="43"/>
  </si>
  <si>
    <t>名護市役所</t>
    <rPh sb="3" eb="5">
      <t>ヤクショ</t>
    </rPh>
    <phoneticPr fontId="43"/>
  </si>
  <si>
    <t>糸満市役所</t>
    <rPh sb="3" eb="5">
      <t>ヤクショ</t>
    </rPh>
    <phoneticPr fontId="43"/>
  </si>
  <si>
    <t>沖縄市役所</t>
    <rPh sb="3" eb="5">
      <t>ヤクショ</t>
    </rPh>
    <phoneticPr fontId="43"/>
  </si>
  <si>
    <t>豊見城市役所</t>
    <rPh sb="4" eb="6">
      <t>ヤクショ</t>
    </rPh>
    <phoneticPr fontId="43"/>
  </si>
  <si>
    <t>うるま市役所</t>
    <rPh sb="4" eb="6">
      <t>ヤクショ</t>
    </rPh>
    <phoneticPr fontId="43"/>
  </si>
  <si>
    <t>宮古島市役所</t>
    <rPh sb="4" eb="6">
      <t>ヤクショ</t>
    </rPh>
    <phoneticPr fontId="43"/>
  </si>
  <si>
    <t>南城市役所</t>
    <rPh sb="3" eb="5">
      <t>ヤクショ</t>
    </rPh>
    <phoneticPr fontId="43"/>
  </si>
  <si>
    <t>住所1</t>
    <rPh sb="0" eb="2">
      <t>ジュウショ</t>
    </rPh>
    <phoneticPr fontId="43"/>
  </si>
  <si>
    <t>北海道</t>
    <rPh sb="0" eb="3">
      <t>ホッカイドウ</t>
    </rPh>
    <phoneticPr fontId="44"/>
  </si>
  <si>
    <t>青森県</t>
    <rPh sb="0" eb="3">
      <t>アオモリケン</t>
    </rPh>
    <phoneticPr fontId="44"/>
  </si>
  <si>
    <t>岩手県</t>
    <rPh sb="0" eb="3">
      <t>イワテケン</t>
    </rPh>
    <phoneticPr fontId="44"/>
  </si>
  <si>
    <t>岩手県</t>
    <rPh sb="0" eb="3">
      <t>イワテケン</t>
    </rPh>
    <phoneticPr fontId="43"/>
  </si>
  <si>
    <t>宮城県</t>
    <rPh sb="0" eb="3">
      <t>ミヤギケン</t>
    </rPh>
    <phoneticPr fontId="44"/>
  </si>
  <si>
    <t>宮城県</t>
    <rPh sb="0" eb="3">
      <t>ミヤギケン</t>
    </rPh>
    <phoneticPr fontId="43"/>
  </si>
  <si>
    <t>秋田県</t>
    <rPh sb="0" eb="3">
      <t>アキタケン</t>
    </rPh>
    <phoneticPr fontId="44"/>
  </si>
  <si>
    <t>山形県</t>
    <rPh sb="0" eb="3">
      <t>ヤマガタケン</t>
    </rPh>
    <phoneticPr fontId="44"/>
  </si>
  <si>
    <t>福島県</t>
    <rPh sb="0" eb="3">
      <t>フクシマケン</t>
    </rPh>
    <phoneticPr fontId="44"/>
  </si>
  <si>
    <t>茨城県</t>
    <rPh sb="0" eb="3">
      <t>イバラキケン</t>
    </rPh>
    <phoneticPr fontId="44"/>
  </si>
  <si>
    <t>栃木県</t>
    <rPh sb="0" eb="3">
      <t>トチギケン</t>
    </rPh>
    <phoneticPr fontId="44"/>
  </si>
  <si>
    <t>群馬県</t>
    <rPh sb="0" eb="3">
      <t>グンマケン</t>
    </rPh>
    <phoneticPr fontId="44"/>
  </si>
  <si>
    <t>埼玉県</t>
    <rPh sb="0" eb="3">
      <t>サイタマケン</t>
    </rPh>
    <phoneticPr fontId="44"/>
  </si>
  <si>
    <t>千葉県</t>
    <rPh sb="0" eb="3">
      <t>チバケン</t>
    </rPh>
    <phoneticPr fontId="44"/>
  </si>
  <si>
    <t>東京都</t>
    <rPh sb="0" eb="3">
      <t>トウキョウト</t>
    </rPh>
    <phoneticPr fontId="44"/>
  </si>
  <si>
    <t>神奈川県</t>
    <rPh sb="0" eb="4">
      <t>カナガワケン</t>
    </rPh>
    <phoneticPr fontId="44"/>
  </si>
  <si>
    <t>新潟県</t>
    <rPh sb="0" eb="3">
      <t>ニイガタケン</t>
    </rPh>
    <phoneticPr fontId="44"/>
  </si>
  <si>
    <t>富山県</t>
    <rPh sb="0" eb="3">
      <t>トヤマケン</t>
    </rPh>
    <phoneticPr fontId="44"/>
  </si>
  <si>
    <t>石川県</t>
    <rPh sb="0" eb="3">
      <t>イシカワケン</t>
    </rPh>
    <phoneticPr fontId="44"/>
  </si>
  <si>
    <t>福井県</t>
    <rPh sb="0" eb="3">
      <t>フクイケン</t>
    </rPh>
    <phoneticPr fontId="44"/>
  </si>
  <si>
    <t>山梨県</t>
    <rPh sb="0" eb="3">
      <t>ヤマナシケン</t>
    </rPh>
    <phoneticPr fontId="44"/>
  </si>
  <si>
    <t>長野県</t>
    <rPh sb="0" eb="3">
      <t>ナガノケン</t>
    </rPh>
    <phoneticPr fontId="44"/>
  </si>
  <si>
    <t>岐阜県</t>
    <rPh sb="0" eb="3">
      <t>ギフケン</t>
    </rPh>
    <phoneticPr fontId="44"/>
  </si>
  <si>
    <t>静岡県</t>
    <rPh sb="0" eb="3">
      <t>シズオカケン</t>
    </rPh>
    <phoneticPr fontId="44"/>
  </si>
  <si>
    <t>愛知県</t>
    <rPh sb="0" eb="3">
      <t>アイチケン</t>
    </rPh>
    <phoneticPr fontId="44"/>
  </si>
  <si>
    <t>三重県</t>
    <rPh sb="0" eb="3">
      <t>ミエケン</t>
    </rPh>
    <phoneticPr fontId="44"/>
  </si>
  <si>
    <t>滋賀県</t>
    <rPh sb="0" eb="3">
      <t>シガケン</t>
    </rPh>
    <phoneticPr fontId="44"/>
  </si>
  <si>
    <t>京都府</t>
    <rPh sb="0" eb="3">
      <t>キョウトフ</t>
    </rPh>
    <phoneticPr fontId="44"/>
  </si>
  <si>
    <t>大阪府</t>
    <rPh sb="0" eb="3">
      <t>オオサカフ</t>
    </rPh>
    <phoneticPr fontId="44"/>
  </si>
  <si>
    <t>兵庫県</t>
    <rPh sb="0" eb="3">
      <t>ヒョウゴケン</t>
    </rPh>
    <phoneticPr fontId="44"/>
  </si>
  <si>
    <t>奈良県</t>
    <rPh sb="0" eb="3">
      <t>ナラケン</t>
    </rPh>
    <phoneticPr fontId="44"/>
  </si>
  <si>
    <t>和歌山県</t>
    <rPh sb="0" eb="4">
      <t>ワカヤマケン</t>
    </rPh>
    <phoneticPr fontId="44"/>
  </si>
  <si>
    <t>鳥取県</t>
    <rPh sb="0" eb="3">
      <t>トットリケン</t>
    </rPh>
    <phoneticPr fontId="44"/>
  </si>
  <si>
    <t>島根県</t>
    <rPh sb="0" eb="3">
      <t>シマネケン</t>
    </rPh>
    <phoneticPr fontId="44"/>
  </si>
  <si>
    <t>岡山県</t>
    <rPh sb="0" eb="3">
      <t>オカヤマケン</t>
    </rPh>
    <phoneticPr fontId="44"/>
  </si>
  <si>
    <t>広島県</t>
    <rPh sb="0" eb="3">
      <t>ヒロシマケン</t>
    </rPh>
    <phoneticPr fontId="44"/>
  </si>
  <si>
    <t>山口県</t>
    <rPh sb="0" eb="3">
      <t>ヤマグチケン</t>
    </rPh>
    <phoneticPr fontId="44"/>
  </si>
  <si>
    <t>徳島県</t>
    <rPh sb="0" eb="3">
      <t>トクシマケン</t>
    </rPh>
    <phoneticPr fontId="44"/>
  </si>
  <si>
    <t>香川県</t>
    <rPh sb="0" eb="3">
      <t>カガワケン</t>
    </rPh>
    <phoneticPr fontId="44"/>
  </si>
  <si>
    <t>愛媛県</t>
    <rPh sb="0" eb="3">
      <t>エヒメケン</t>
    </rPh>
    <phoneticPr fontId="44"/>
  </si>
  <si>
    <t>高知県</t>
    <rPh sb="0" eb="3">
      <t>コウチケン</t>
    </rPh>
    <phoneticPr fontId="44"/>
  </si>
  <si>
    <t>福岡県</t>
    <rPh sb="0" eb="3">
      <t>フクオカケン</t>
    </rPh>
    <phoneticPr fontId="44"/>
  </si>
  <si>
    <t>佐賀県</t>
    <rPh sb="0" eb="3">
      <t>サガケン</t>
    </rPh>
    <phoneticPr fontId="44"/>
  </si>
  <si>
    <t>長崎県</t>
    <rPh sb="0" eb="3">
      <t>ナガサキケン</t>
    </rPh>
    <phoneticPr fontId="44"/>
  </si>
  <si>
    <t>熊本県</t>
    <rPh sb="0" eb="3">
      <t>クマモトケン</t>
    </rPh>
    <phoneticPr fontId="44"/>
  </si>
  <si>
    <t>大分県</t>
    <rPh sb="0" eb="3">
      <t>オオイタケン</t>
    </rPh>
    <phoneticPr fontId="44"/>
  </si>
  <si>
    <t>宮崎県</t>
    <rPh sb="0" eb="3">
      <t>ミヤザキケン</t>
    </rPh>
    <phoneticPr fontId="44"/>
  </si>
  <si>
    <t>鹿児島県</t>
  </si>
  <si>
    <t>沖縄県</t>
  </si>
  <si>
    <t>陸前高田市</t>
    <phoneticPr fontId="43"/>
  </si>
  <si>
    <t>かすみがうら市</t>
    <phoneticPr fontId="43"/>
  </si>
  <si>
    <t>札幌市</t>
    <phoneticPr fontId="43"/>
  </si>
  <si>
    <t>函館市</t>
    <phoneticPr fontId="43"/>
  </si>
  <si>
    <t>小樽市</t>
    <phoneticPr fontId="43"/>
  </si>
  <si>
    <t>旭川市</t>
    <phoneticPr fontId="43"/>
  </si>
  <si>
    <t>室蘭市</t>
    <phoneticPr fontId="43"/>
  </si>
  <si>
    <t>釧路市</t>
    <phoneticPr fontId="43"/>
  </si>
  <si>
    <t>帯広市</t>
    <phoneticPr fontId="43"/>
  </si>
  <si>
    <t>北見市</t>
    <phoneticPr fontId="43"/>
  </si>
  <si>
    <t>夕張市</t>
    <phoneticPr fontId="43"/>
  </si>
  <si>
    <t>岩見沢市</t>
    <phoneticPr fontId="43"/>
  </si>
  <si>
    <t>網走市</t>
    <phoneticPr fontId="43"/>
  </si>
  <si>
    <t>留萌市</t>
    <phoneticPr fontId="43"/>
  </si>
  <si>
    <t>苫小牧市</t>
    <phoneticPr fontId="43"/>
  </si>
  <si>
    <t>稚内市</t>
    <phoneticPr fontId="43"/>
  </si>
  <si>
    <t>美唄市</t>
    <phoneticPr fontId="43"/>
  </si>
  <si>
    <t>芦別市</t>
    <phoneticPr fontId="43"/>
  </si>
  <si>
    <t>江別市</t>
    <phoneticPr fontId="43"/>
  </si>
  <si>
    <t>赤平市</t>
    <phoneticPr fontId="43"/>
  </si>
  <si>
    <t>紋別市</t>
    <phoneticPr fontId="43"/>
  </si>
  <si>
    <t>士別市</t>
    <phoneticPr fontId="43"/>
  </si>
  <si>
    <t>名寄市</t>
    <phoneticPr fontId="43"/>
  </si>
  <si>
    <t>三笠市</t>
    <phoneticPr fontId="43"/>
  </si>
  <si>
    <t>根室市</t>
    <phoneticPr fontId="43"/>
  </si>
  <si>
    <t>千歳市</t>
    <phoneticPr fontId="43"/>
  </si>
  <si>
    <t>滝川市</t>
    <phoneticPr fontId="43"/>
  </si>
  <si>
    <t>砂川市</t>
    <phoneticPr fontId="43"/>
  </si>
  <si>
    <t>歌志内市</t>
    <phoneticPr fontId="43"/>
  </si>
  <si>
    <t>深川市</t>
    <phoneticPr fontId="43"/>
  </si>
  <si>
    <t>富良野市</t>
    <phoneticPr fontId="43"/>
  </si>
  <si>
    <t>登別市</t>
    <phoneticPr fontId="43"/>
  </si>
  <si>
    <t>恵庭市</t>
    <phoneticPr fontId="43"/>
  </si>
  <si>
    <t>伊達市</t>
    <phoneticPr fontId="43"/>
  </si>
  <si>
    <t>北広島市</t>
    <phoneticPr fontId="43"/>
  </si>
  <si>
    <t>石狩市</t>
    <phoneticPr fontId="43"/>
  </si>
  <si>
    <t>北斗市</t>
    <phoneticPr fontId="43"/>
  </si>
  <si>
    <t>青森市</t>
    <phoneticPr fontId="43"/>
  </si>
  <si>
    <t>弘前市</t>
    <phoneticPr fontId="43"/>
  </si>
  <si>
    <t>八戸市</t>
    <phoneticPr fontId="43"/>
  </si>
  <si>
    <t>黒石市</t>
    <phoneticPr fontId="43"/>
  </si>
  <si>
    <t>五所川原市</t>
    <phoneticPr fontId="43"/>
  </si>
  <si>
    <t>十和田市</t>
    <phoneticPr fontId="43"/>
  </si>
  <si>
    <t>三沢市</t>
    <phoneticPr fontId="43"/>
  </si>
  <si>
    <t>むつ市</t>
    <phoneticPr fontId="43"/>
  </si>
  <si>
    <t>つがる市</t>
    <phoneticPr fontId="43"/>
  </si>
  <si>
    <t>平川市</t>
    <phoneticPr fontId="43"/>
  </si>
  <si>
    <t>盛岡市</t>
    <phoneticPr fontId="43"/>
  </si>
  <si>
    <t>宮古市</t>
    <phoneticPr fontId="43"/>
  </si>
  <si>
    <t>大船渡市</t>
    <phoneticPr fontId="43"/>
  </si>
  <si>
    <t>花巻市</t>
    <phoneticPr fontId="43"/>
  </si>
  <si>
    <t>北上市</t>
    <phoneticPr fontId="43"/>
  </si>
  <si>
    <t>久慈市</t>
    <phoneticPr fontId="43"/>
  </si>
  <si>
    <t>遠野市</t>
    <phoneticPr fontId="43"/>
  </si>
  <si>
    <t>一関市</t>
    <phoneticPr fontId="43"/>
  </si>
  <si>
    <t>釜石市</t>
    <phoneticPr fontId="43"/>
  </si>
  <si>
    <t>二戸市</t>
    <phoneticPr fontId="43"/>
  </si>
  <si>
    <t>八幡平市</t>
    <phoneticPr fontId="43"/>
  </si>
  <si>
    <t>奥州市</t>
    <phoneticPr fontId="43"/>
  </si>
  <si>
    <t>滝沢市</t>
    <rPh sb="0" eb="2">
      <t>タキザワ</t>
    </rPh>
    <rPh sb="2" eb="3">
      <t>シ</t>
    </rPh>
    <phoneticPr fontId="43"/>
  </si>
  <si>
    <t>仙台市</t>
    <phoneticPr fontId="43"/>
  </si>
  <si>
    <t>石巻市</t>
    <phoneticPr fontId="43"/>
  </si>
  <si>
    <t>塩竈市</t>
    <phoneticPr fontId="43"/>
  </si>
  <si>
    <t>気仙沼市</t>
    <phoneticPr fontId="43"/>
  </si>
  <si>
    <t>白石市</t>
    <phoneticPr fontId="43"/>
  </si>
  <si>
    <t>名取市</t>
    <phoneticPr fontId="43"/>
  </si>
  <si>
    <t>角田市</t>
    <phoneticPr fontId="43"/>
  </si>
  <si>
    <t>多賀城市</t>
    <phoneticPr fontId="43"/>
  </si>
  <si>
    <t>岩沼市</t>
    <phoneticPr fontId="43"/>
  </si>
  <si>
    <t>登米市</t>
    <phoneticPr fontId="43"/>
  </si>
  <si>
    <t>栗原市</t>
    <phoneticPr fontId="43"/>
  </si>
  <si>
    <t>東松島市</t>
    <phoneticPr fontId="43"/>
  </si>
  <si>
    <t>大崎市</t>
    <phoneticPr fontId="43"/>
  </si>
  <si>
    <t>富谷市</t>
    <rPh sb="0" eb="2">
      <t>トミヤ</t>
    </rPh>
    <phoneticPr fontId="43"/>
  </si>
  <si>
    <t>秋田市</t>
    <phoneticPr fontId="43"/>
  </si>
  <si>
    <t>能代市</t>
    <phoneticPr fontId="43"/>
  </si>
  <si>
    <t>横手市</t>
    <phoneticPr fontId="43"/>
  </si>
  <si>
    <t>大館市</t>
    <phoneticPr fontId="43"/>
  </si>
  <si>
    <t>男鹿市</t>
    <phoneticPr fontId="43"/>
  </si>
  <si>
    <t>湯沢市</t>
    <phoneticPr fontId="43"/>
  </si>
  <si>
    <t>鹿角市</t>
    <phoneticPr fontId="43"/>
  </si>
  <si>
    <t>由利本荘市</t>
    <phoneticPr fontId="43"/>
  </si>
  <si>
    <t>潟上市</t>
    <phoneticPr fontId="43"/>
  </si>
  <si>
    <t>大仙市</t>
    <phoneticPr fontId="43"/>
  </si>
  <si>
    <t>北秋田市</t>
    <phoneticPr fontId="43"/>
  </si>
  <si>
    <t>にかほ市</t>
    <phoneticPr fontId="43"/>
  </si>
  <si>
    <t>仙北市</t>
    <phoneticPr fontId="43"/>
  </si>
  <si>
    <t>山形市</t>
    <phoneticPr fontId="43"/>
  </si>
  <si>
    <t>米沢市</t>
    <phoneticPr fontId="43"/>
  </si>
  <si>
    <t>鶴岡市</t>
    <phoneticPr fontId="43"/>
  </si>
  <si>
    <t>酒田市</t>
    <phoneticPr fontId="43"/>
  </si>
  <si>
    <t>新庄市</t>
    <phoneticPr fontId="43"/>
  </si>
  <si>
    <t>寒河江市</t>
    <phoneticPr fontId="43"/>
  </si>
  <si>
    <t>上山市</t>
    <phoneticPr fontId="43"/>
  </si>
  <si>
    <t>村山市</t>
    <phoneticPr fontId="43"/>
  </si>
  <si>
    <t>長井市</t>
    <phoneticPr fontId="43"/>
  </si>
  <si>
    <t>天童市</t>
    <phoneticPr fontId="43"/>
  </si>
  <si>
    <t>東根市</t>
    <phoneticPr fontId="43"/>
  </si>
  <si>
    <t>尾花沢市</t>
    <phoneticPr fontId="43"/>
  </si>
  <si>
    <t>南陽市</t>
    <phoneticPr fontId="43"/>
  </si>
  <si>
    <t>福島市</t>
    <phoneticPr fontId="43"/>
  </si>
  <si>
    <t>会津若松市</t>
    <phoneticPr fontId="43"/>
  </si>
  <si>
    <t>郡山市</t>
    <phoneticPr fontId="43"/>
  </si>
  <si>
    <t>いわき市</t>
    <phoneticPr fontId="43"/>
  </si>
  <si>
    <t>白河市</t>
    <phoneticPr fontId="43"/>
  </si>
  <si>
    <t>須賀川市</t>
    <phoneticPr fontId="43"/>
  </si>
  <si>
    <t>喜多方市</t>
    <phoneticPr fontId="43"/>
  </si>
  <si>
    <t>相馬市</t>
    <phoneticPr fontId="43"/>
  </si>
  <si>
    <t>二本松市</t>
    <phoneticPr fontId="43"/>
  </si>
  <si>
    <t>田村市</t>
    <phoneticPr fontId="43"/>
  </si>
  <si>
    <t>南相馬市</t>
    <phoneticPr fontId="43"/>
  </si>
  <si>
    <t>伊達市</t>
    <phoneticPr fontId="43"/>
  </si>
  <si>
    <t>本宮市</t>
    <phoneticPr fontId="43"/>
  </si>
  <si>
    <t>水戸市</t>
    <phoneticPr fontId="43"/>
  </si>
  <si>
    <t>日立市</t>
    <phoneticPr fontId="43"/>
  </si>
  <si>
    <t>土浦市</t>
    <phoneticPr fontId="43"/>
  </si>
  <si>
    <t>古河市</t>
    <phoneticPr fontId="43"/>
  </si>
  <si>
    <t>石岡市</t>
    <phoneticPr fontId="43"/>
  </si>
  <si>
    <t>結城市</t>
    <phoneticPr fontId="43"/>
  </si>
  <si>
    <t>龍ケ崎市</t>
    <phoneticPr fontId="43"/>
  </si>
  <si>
    <t>下妻市</t>
    <phoneticPr fontId="43"/>
  </si>
  <si>
    <t>常総市</t>
    <phoneticPr fontId="43"/>
  </si>
  <si>
    <t>常陸太田市</t>
    <phoneticPr fontId="43"/>
  </si>
  <si>
    <t>高萩市</t>
    <phoneticPr fontId="43"/>
  </si>
  <si>
    <t>北茨城市</t>
    <phoneticPr fontId="43"/>
  </si>
  <si>
    <t>笠間市</t>
    <phoneticPr fontId="43"/>
  </si>
  <si>
    <t>取手市</t>
    <phoneticPr fontId="43"/>
  </si>
  <si>
    <t>牛久市</t>
    <phoneticPr fontId="43"/>
  </si>
  <si>
    <t>つくば市</t>
    <phoneticPr fontId="43"/>
  </si>
  <si>
    <t>ひたちなか市</t>
    <phoneticPr fontId="43"/>
  </si>
  <si>
    <t>鹿嶋市</t>
    <phoneticPr fontId="43"/>
  </si>
  <si>
    <t>潮来市</t>
    <phoneticPr fontId="43"/>
  </si>
  <si>
    <t>守谷市</t>
    <phoneticPr fontId="43"/>
  </si>
  <si>
    <t>常陸大宮市</t>
    <phoneticPr fontId="43"/>
  </si>
  <si>
    <t>那珂市</t>
    <phoneticPr fontId="43"/>
  </si>
  <si>
    <t>筑西市</t>
    <phoneticPr fontId="43"/>
  </si>
  <si>
    <t>坂東市</t>
    <phoneticPr fontId="43"/>
  </si>
  <si>
    <t>稲敷市</t>
    <phoneticPr fontId="43"/>
  </si>
  <si>
    <t>神栖市</t>
    <phoneticPr fontId="43"/>
  </si>
  <si>
    <t>鉾田市</t>
    <phoneticPr fontId="43"/>
  </si>
  <si>
    <t>小美玉市</t>
    <phoneticPr fontId="43"/>
  </si>
  <si>
    <t>宇都宮市</t>
    <phoneticPr fontId="43"/>
  </si>
  <si>
    <t>足利市</t>
    <phoneticPr fontId="43"/>
  </si>
  <si>
    <t>栃木市</t>
    <phoneticPr fontId="43"/>
  </si>
  <si>
    <t>佐野市</t>
    <phoneticPr fontId="43"/>
  </si>
  <si>
    <t>鹿沼市</t>
    <phoneticPr fontId="43"/>
  </si>
  <si>
    <t>日光市</t>
    <phoneticPr fontId="43"/>
  </si>
  <si>
    <t>小山市</t>
    <phoneticPr fontId="43"/>
  </si>
  <si>
    <t>真岡市</t>
    <phoneticPr fontId="43"/>
  </si>
  <si>
    <t>大田原市</t>
    <phoneticPr fontId="43"/>
  </si>
  <si>
    <t>矢板市</t>
    <phoneticPr fontId="43"/>
  </si>
  <si>
    <t>那須塩原市</t>
    <phoneticPr fontId="43"/>
  </si>
  <si>
    <t>さくら市</t>
    <phoneticPr fontId="43"/>
  </si>
  <si>
    <t>下野市</t>
    <phoneticPr fontId="43"/>
  </si>
  <si>
    <t>前橋市</t>
    <phoneticPr fontId="43"/>
  </si>
  <si>
    <t>高崎市</t>
    <phoneticPr fontId="43"/>
  </si>
  <si>
    <t>桐生市</t>
    <phoneticPr fontId="43"/>
  </si>
  <si>
    <t>伊勢崎市</t>
    <phoneticPr fontId="43"/>
  </si>
  <si>
    <t>太田市</t>
    <phoneticPr fontId="43"/>
  </si>
  <si>
    <t>沼田市</t>
    <phoneticPr fontId="43"/>
  </si>
  <si>
    <t>館林市</t>
    <phoneticPr fontId="43"/>
  </si>
  <si>
    <t>渋川市</t>
    <phoneticPr fontId="43"/>
  </si>
  <si>
    <t>藤岡市</t>
    <phoneticPr fontId="43"/>
  </si>
  <si>
    <t>富岡市</t>
    <phoneticPr fontId="43"/>
  </si>
  <si>
    <t>安中市</t>
    <phoneticPr fontId="43"/>
  </si>
  <si>
    <t>さいたま市</t>
    <phoneticPr fontId="43"/>
  </si>
  <si>
    <t>川越市</t>
    <phoneticPr fontId="43"/>
  </si>
  <si>
    <t>熊谷市</t>
    <phoneticPr fontId="43"/>
  </si>
  <si>
    <t>川口市</t>
    <phoneticPr fontId="43"/>
  </si>
  <si>
    <t>行田市</t>
    <phoneticPr fontId="43"/>
  </si>
  <si>
    <t>秩父市</t>
    <phoneticPr fontId="43"/>
  </si>
  <si>
    <t>所沢市</t>
    <phoneticPr fontId="43"/>
  </si>
  <si>
    <t>飯能市</t>
    <phoneticPr fontId="43"/>
  </si>
  <si>
    <t>加須市</t>
    <phoneticPr fontId="43"/>
  </si>
  <si>
    <t>本庄市</t>
    <phoneticPr fontId="43"/>
  </si>
  <si>
    <t>東松山市</t>
    <phoneticPr fontId="43"/>
  </si>
  <si>
    <t>春日部市</t>
    <phoneticPr fontId="43"/>
  </si>
  <si>
    <t>狭山市</t>
    <phoneticPr fontId="43"/>
  </si>
  <si>
    <t>羽生市</t>
    <phoneticPr fontId="43"/>
  </si>
  <si>
    <t>鴻巣市</t>
    <phoneticPr fontId="43"/>
  </si>
  <si>
    <t>深谷市</t>
    <phoneticPr fontId="43"/>
  </si>
  <si>
    <t>上尾市</t>
    <phoneticPr fontId="43"/>
  </si>
  <si>
    <t>草加市</t>
    <phoneticPr fontId="43"/>
  </si>
  <si>
    <t>越谷市</t>
    <phoneticPr fontId="43"/>
  </si>
  <si>
    <t>蕨市</t>
    <phoneticPr fontId="43"/>
  </si>
  <si>
    <t>戸田市</t>
    <phoneticPr fontId="43"/>
  </si>
  <si>
    <t>入間市</t>
    <phoneticPr fontId="43"/>
  </si>
  <si>
    <t>朝霞市</t>
    <phoneticPr fontId="43"/>
  </si>
  <si>
    <t>志木市</t>
    <phoneticPr fontId="43"/>
  </si>
  <si>
    <t>和光市</t>
    <phoneticPr fontId="43"/>
  </si>
  <si>
    <t>新座市</t>
    <phoneticPr fontId="43"/>
  </si>
  <si>
    <t>桶川市</t>
    <phoneticPr fontId="43"/>
  </si>
  <si>
    <t>久喜市</t>
    <phoneticPr fontId="43"/>
  </si>
  <si>
    <t>北本市</t>
    <phoneticPr fontId="43"/>
  </si>
  <si>
    <t>八潮市</t>
    <phoneticPr fontId="43"/>
  </si>
  <si>
    <t>富士見市</t>
    <phoneticPr fontId="43"/>
  </si>
  <si>
    <t>三郷市</t>
    <phoneticPr fontId="43"/>
  </si>
  <si>
    <t>蓮田市</t>
    <phoneticPr fontId="43"/>
  </si>
  <si>
    <t>坂戸市</t>
    <phoneticPr fontId="43"/>
  </si>
  <si>
    <t>幸手市</t>
    <phoneticPr fontId="43"/>
  </si>
  <si>
    <t>鶴ヶ島市</t>
    <phoneticPr fontId="43"/>
  </si>
  <si>
    <t>日高市</t>
    <phoneticPr fontId="43"/>
  </si>
  <si>
    <t>吉川市</t>
    <phoneticPr fontId="43"/>
  </si>
  <si>
    <t>ふじみ野市</t>
    <phoneticPr fontId="43"/>
  </si>
  <si>
    <t>白岡市</t>
    <rPh sb="0" eb="2">
      <t>シラオカ</t>
    </rPh>
    <rPh sb="2" eb="3">
      <t>シ</t>
    </rPh>
    <phoneticPr fontId="43"/>
  </si>
  <si>
    <t>千葉市</t>
    <phoneticPr fontId="43"/>
  </si>
  <si>
    <t>銚子市</t>
    <phoneticPr fontId="43"/>
  </si>
  <si>
    <t>市川市</t>
    <phoneticPr fontId="43"/>
  </si>
  <si>
    <t>船橋市</t>
    <phoneticPr fontId="43"/>
  </si>
  <si>
    <t>館山市</t>
    <phoneticPr fontId="43"/>
  </si>
  <si>
    <t>松戸市</t>
    <phoneticPr fontId="43"/>
  </si>
  <si>
    <t>野田市</t>
    <phoneticPr fontId="43"/>
  </si>
  <si>
    <t>茂原市</t>
    <phoneticPr fontId="43"/>
  </si>
  <si>
    <t>成田市</t>
    <phoneticPr fontId="43"/>
  </si>
  <si>
    <t>佐倉市</t>
    <phoneticPr fontId="43"/>
  </si>
  <si>
    <t>東金市</t>
    <phoneticPr fontId="43"/>
  </si>
  <si>
    <t>旭市</t>
    <phoneticPr fontId="43"/>
  </si>
  <si>
    <t>習志野市</t>
    <phoneticPr fontId="43"/>
  </si>
  <si>
    <t>柏市</t>
    <phoneticPr fontId="43"/>
  </si>
  <si>
    <t>勝浦市</t>
    <phoneticPr fontId="43"/>
  </si>
  <si>
    <t>市原市</t>
    <phoneticPr fontId="43"/>
  </si>
  <si>
    <t>流山市</t>
    <phoneticPr fontId="43"/>
  </si>
  <si>
    <t>八千代市</t>
    <phoneticPr fontId="43"/>
  </si>
  <si>
    <t>我孫子市</t>
    <phoneticPr fontId="43"/>
  </si>
  <si>
    <t>鴨川市</t>
    <phoneticPr fontId="43"/>
  </si>
  <si>
    <t>鎌ケ谷市</t>
    <phoneticPr fontId="43"/>
  </si>
  <si>
    <t>君津市</t>
    <phoneticPr fontId="43"/>
  </si>
  <si>
    <t>富津市</t>
    <phoneticPr fontId="43"/>
  </si>
  <si>
    <t>浦安市</t>
    <phoneticPr fontId="43"/>
  </si>
  <si>
    <t>四街道市</t>
    <phoneticPr fontId="43"/>
  </si>
  <si>
    <t>袖ケ浦市</t>
    <phoneticPr fontId="43"/>
  </si>
  <si>
    <t>八街市</t>
    <phoneticPr fontId="43"/>
  </si>
  <si>
    <t>印西市</t>
    <phoneticPr fontId="43"/>
  </si>
  <si>
    <t>白井市</t>
    <phoneticPr fontId="43"/>
  </si>
  <si>
    <t>富里市</t>
    <phoneticPr fontId="43"/>
  </si>
  <si>
    <t>南房総市</t>
    <phoneticPr fontId="43"/>
  </si>
  <si>
    <t>匝瑳市</t>
    <phoneticPr fontId="43"/>
  </si>
  <si>
    <t>香取市</t>
    <phoneticPr fontId="43"/>
  </si>
  <si>
    <t>山武市</t>
    <phoneticPr fontId="43"/>
  </si>
  <si>
    <t>いすみ市</t>
    <phoneticPr fontId="43"/>
  </si>
  <si>
    <t>大網白里市</t>
    <rPh sb="0" eb="2">
      <t>オオアミ</t>
    </rPh>
    <rPh sb="2" eb="3">
      <t>シロ</t>
    </rPh>
    <rPh sb="3" eb="4">
      <t>サト</t>
    </rPh>
    <rPh sb="4" eb="5">
      <t>シ</t>
    </rPh>
    <phoneticPr fontId="43"/>
  </si>
  <si>
    <t>千代田区</t>
    <phoneticPr fontId="43"/>
  </si>
  <si>
    <t>中央区</t>
    <phoneticPr fontId="43"/>
  </si>
  <si>
    <t>港区</t>
    <phoneticPr fontId="43"/>
  </si>
  <si>
    <t>新宿区</t>
    <phoneticPr fontId="43"/>
  </si>
  <si>
    <t>文京区</t>
    <phoneticPr fontId="43"/>
  </si>
  <si>
    <t>台東区</t>
    <phoneticPr fontId="43"/>
  </si>
  <si>
    <t>墨田区</t>
    <phoneticPr fontId="43"/>
  </si>
  <si>
    <t>江東区</t>
    <phoneticPr fontId="43"/>
  </si>
  <si>
    <t>品川区</t>
    <phoneticPr fontId="43"/>
  </si>
  <si>
    <t>目黒区</t>
    <phoneticPr fontId="43"/>
  </si>
  <si>
    <t>大田区</t>
    <phoneticPr fontId="43"/>
  </si>
  <si>
    <t>世田谷区</t>
    <phoneticPr fontId="43"/>
  </si>
  <si>
    <t>渋谷区</t>
    <phoneticPr fontId="43"/>
  </si>
  <si>
    <t>中野区</t>
    <phoneticPr fontId="43"/>
  </si>
  <si>
    <t>杉並区</t>
    <phoneticPr fontId="43"/>
  </si>
  <si>
    <t>豊島区</t>
    <phoneticPr fontId="43"/>
  </si>
  <si>
    <t>北区</t>
    <phoneticPr fontId="43"/>
  </si>
  <si>
    <t>荒川区</t>
    <phoneticPr fontId="43"/>
  </si>
  <si>
    <t>板橋区</t>
    <phoneticPr fontId="43"/>
  </si>
  <si>
    <t>練馬区</t>
    <phoneticPr fontId="43"/>
  </si>
  <si>
    <t>足立区</t>
    <phoneticPr fontId="43"/>
  </si>
  <si>
    <t>葛飾区</t>
    <phoneticPr fontId="43"/>
  </si>
  <si>
    <t>江戸川区</t>
    <phoneticPr fontId="43"/>
  </si>
  <si>
    <t>八王子市</t>
    <phoneticPr fontId="43"/>
  </si>
  <si>
    <t>立川市</t>
    <phoneticPr fontId="43"/>
  </si>
  <si>
    <t>武蔵野市</t>
    <phoneticPr fontId="43"/>
  </si>
  <si>
    <t>三鷹市</t>
    <phoneticPr fontId="43"/>
  </si>
  <si>
    <t>青梅市</t>
    <phoneticPr fontId="43"/>
  </si>
  <si>
    <t>府中市</t>
    <phoneticPr fontId="43"/>
  </si>
  <si>
    <t>昭島市</t>
    <phoneticPr fontId="43"/>
  </si>
  <si>
    <t>調布市</t>
    <phoneticPr fontId="43"/>
  </si>
  <si>
    <t>町田市</t>
    <phoneticPr fontId="43"/>
  </si>
  <si>
    <t>小金井市</t>
    <phoneticPr fontId="43"/>
  </si>
  <si>
    <t>小平市</t>
    <phoneticPr fontId="43"/>
  </si>
  <si>
    <t>日野市</t>
    <phoneticPr fontId="43"/>
  </si>
  <si>
    <t>東村山市</t>
    <phoneticPr fontId="43"/>
  </si>
  <si>
    <t>国分寺市</t>
    <phoneticPr fontId="43"/>
  </si>
  <si>
    <t>国立市</t>
    <phoneticPr fontId="43"/>
  </si>
  <si>
    <t>福生市</t>
    <phoneticPr fontId="43"/>
  </si>
  <si>
    <t>狛江市</t>
    <phoneticPr fontId="43"/>
  </si>
  <si>
    <t>東大和市</t>
    <phoneticPr fontId="43"/>
  </si>
  <si>
    <t>清瀬市</t>
    <phoneticPr fontId="43"/>
  </si>
  <si>
    <t>東久留米市</t>
    <phoneticPr fontId="43"/>
  </si>
  <si>
    <t>武蔵村山市</t>
    <phoneticPr fontId="43"/>
  </si>
  <si>
    <t>多摩市</t>
    <phoneticPr fontId="43"/>
  </si>
  <si>
    <t>稲城市</t>
    <phoneticPr fontId="43"/>
  </si>
  <si>
    <t>羽村市</t>
    <phoneticPr fontId="43"/>
  </si>
  <si>
    <t>あきる野市</t>
    <phoneticPr fontId="43"/>
  </si>
  <si>
    <t>横浜市</t>
    <phoneticPr fontId="43"/>
  </si>
  <si>
    <t>川崎市</t>
    <phoneticPr fontId="43"/>
  </si>
  <si>
    <t>横須賀市</t>
    <phoneticPr fontId="43"/>
  </si>
  <si>
    <t>平塚市</t>
    <phoneticPr fontId="43"/>
  </si>
  <si>
    <t>鎌倉市</t>
    <phoneticPr fontId="43"/>
  </si>
  <si>
    <t>藤沢市</t>
    <phoneticPr fontId="43"/>
  </si>
  <si>
    <t>小田原市</t>
    <phoneticPr fontId="43"/>
  </si>
  <si>
    <t>茅ヶ崎市</t>
    <phoneticPr fontId="43"/>
  </si>
  <si>
    <t>逗子市</t>
    <phoneticPr fontId="43"/>
  </si>
  <si>
    <t>相模原市</t>
    <phoneticPr fontId="43"/>
  </si>
  <si>
    <t>三浦市</t>
    <phoneticPr fontId="43"/>
  </si>
  <si>
    <t>秦野市</t>
    <phoneticPr fontId="43"/>
  </si>
  <si>
    <t>厚木市</t>
    <phoneticPr fontId="43"/>
  </si>
  <si>
    <t>大和市</t>
    <phoneticPr fontId="43"/>
  </si>
  <si>
    <t>伊勢原市</t>
    <phoneticPr fontId="43"/>
  </si>
  <si>
    <t>海老名市</t>
    <phoneticPr fontId="43"/>
  </si>
  <si>
    <t>座間市</t>
    <phoneticPr fontId="43"/>
  </si>
  <si>
    <t>南足柄市</t>
    <phoneticPr fontId="43"/>
  </si>
  <si>
    <t>綾瀬市</t>
    <phoneticPr fontId="43"/>
  </si>
  <si>
    <t>新潟市</t>
    <phoneticPr fontId="43"/>
  </si>
  <si>
    <t>長岡市</t>
    <phoneticPr fontId="43"/>
  </si>
  <si>
    <t>三条市</t>
    <phoneticPr fontId="43"/>
  </si>
  <si>
    <t>柏崎市</t>
    <phoneticPr fontId="43"/>
  </si>
  <si>
    <t>新発田市</t>
    <phoneticPr fontId="43"/>
  </si>
  <si>
    <t>小千谷市</t>
    <phoneticPr fontId="43"/>
  </si>
  <si>
    <t>加茂市</t>
    <phoneticPr fontId="43"/>
  </si>
  <si>
    <t>十日町市</t>
    <phoneticPr fontId="43"/>
  </si>
  <si>
    <t>見附市</t>
    <phoneticPr fontId="43"/>
  </si>
  <si>
    <t>村上市</t>
    <phoneticPr fontId="43"/>
  </si>
  <si>
    <t>燕市</t>
    <phoneticPr fontId="43"/>
  </si>
  <si>
    <t>糸魚川市</t>
    <phoneticPr fontId="43"/>
  </si>
  <si>
    <t>妙高市</t>
    <phoneticPr fontId="43"/>
  </si>
  <si>
    <t>五泉市</t>
    <phoneticPr fontId="43"/>
  </si>
  <si>
    <t>上越市</t>
    <phoneticPr fontId="43"/>
  </si>
  <si>
    <t>阿賀野市</t>
    <phoneticPr fontId="43"/>
  </si>
  <si>
    <t>佐渡市</t>
    <phoneticPr fontId="43"/>
  </si>
  <si>
    <t>魚沼市</t>
    <phoneticPr fontId="43"/>
  </si>
  <si>
    <t>南魚沼市</t>
    <phoneticPr fontId="43"/>
  </si>
  <si>
    <t>胎内市</t>
    <phoneticPr fontId="43"/>
  </si>
  <si>
    <t>富山市</t>
    <phoneticPr fontId="43"/>
  </si>
  <si>
    <t>高岡市</t>
    <phoneticPr fontId="43"/>
  </si>
  <si>
    <t>魚津市</t>
    <phoneticPr fontId="43"/>
  </si>
  <si>
    <t>氷見市</t>
    <phoneticPr fontId="43"/>
  </si>
  <si>
    <t>滑川市</t>
    <phoneticPr fontId="43"/>
  </si>
  <si>
    <t>黒部市</t>
    <phoneticPr fontId="43"/>
  </si>
  <si>
    <t>砺波市</t>
    <phoneticPr fontId="43"/>
  </si>
  <si>
    <t>小矢部市</t>
    <phoneticPr fontId="43"/>
  </si>
  <si>
    <t>南砺市</t>
    <phoneticPr fontId="43"/>
  </si>
  <si>
    <t>射水市</t>
    <phoneticPr fontId="43"/>
  </si>
  <si>
    <t>金沢市</t>
    <phoneticPr fontId="43"/>
  </si>
  <si>
    <t>七尾市</t>
    <phoneticPr fontId="43"/>
  </si>
  <si>
    <t>小松市</t>
    <phoneticPr fontId="43"/>
  </si>
  <si>
    <t>輪島市</t>
    <phoneticPr fontId="43"/>
  </si>
  <si>
    <t>珠洲市</t>
    <phoneticPr fontId="43"/>
  </si>
  <si>
    <t>加賀市</t>
    <phoneticPr fontId="43"/>
  </si>
  <si>
    <t>羽咋市</t>
    <phoneticPr fontId="43"/>
  </si>
  <si>
    <t>かほく市</t>
    <phoneticPr fontId="43"/>
  </si>
  <si>
    <t>白山市</t>
    <phoneticPr fontId="43"/>
  </si>
  <si>
    <t>能美市</t>
    <phoneticPr fontId="43"/>
  </si>
  <si>
    <t>野々市市</t>
    <phoneticPr fontId="43"/>
  </si>
  <si>
    <t>福井市</t>
    <phoneticPr fontId="43"/>
  </si>
  <si>
    <t>敦賀市</t>
    <phoneticPr fontId="43"/>
  </si>
  <si>
    <t>小浜市</t>
    <phoneticPr fontId="43"/>
  </si>
  <si>
    <t>大野市</t>
    <phoneticPr fontId="43"/>
  </si>
  <si>
    <t>勝山市</t>
    <phoneticPr fontId="43"/>
  </si>
  <si>
    <t>鯖江市</t>
    <phoneticPr fontId="43"/>
  </si>
  <si>
    <t>あわら市</t>
    <phoneticPr fontId="43"/>
  </si>
  <si>
    <t>越前市</t>
    <phoneticPr fontId="43"/>
  </si>
  <si>
    <t>坂井市</t>
    <phoneticPr fontId="43"/>
  </si>
  <si>
    <t>甲府市</t>
    <phoneticPr fontId="43"/>
  </si>
  <si>
    <t>富士吉田市</t>
    <phoneticPr fontId="43"/>
  </si>
  <si>
    <t>都留市</t>
    <phoneticPr fontId="43"/>
  </si>
  <si>
    <t>山梨市</t>
    <phoneticPr fontId="43"/>
  </si>
  <si>
    <t>大月市</t>
    <phoneticPr fontId="43"/>
  </si>
  <si>
    <t>韮崎市</t>
    <phoneticPr fontId="43"/>
  </si>
  <si>
    <t>南アルプス市</t>
    <phoneticPr fontId="43"/>
  </si>
  <si>
    <t>北杜市</t>
    <phoneticPr fontId="43"/>
  </si>
  <si>
    <t>甲斐市</t>
    <phoneticPr fontId="43"/>
  </si>
  <si>
    <t>笛吹市</t>
    <phoneticPr fontId="43"/>
  </si>
  <si>
    <t>上野原市</t>
    <phoneticPr fontId="43"/>
  </si>
  <si>
    <t>甲州市</t>
    <phoneticPr fontId="43"/>
  </si>
  <si>
    <t>中央市</t>
    <phoneticPr fontId="43"/>
  </si>
  <si>
    <t>長野市</t>
    <phoneticPr fontId="43"/>
  </si>
  <si>
    <t>松本市</t>
    <phoneticPr fontId="43"/>
  </si>
  <si>
    <t>上田市</t>
    <phoneticPr fontId="43"/>
  </si>
  <si>
    <t>岡谷市</t>
    <phoneticPr fontId="43"/>
  </si>
  <si>
    <t>飯田市</t>
    <phoneticPr fontId="43"/>
  </si>
  <si>
    <t>諏訪市</t>
    <phoneticPr fontId="43"/>
  </si>
  <si>
    <t>須坂市</t>
    <phoneticPr fontId="43"/>
  </si>
  <si>
    <t>小諸市</t>
    <phoneticPr fontId="43"/>
  </si>
  <si>
    <t>伊那市</t>
    <phoneticPr fontId="43"/>
  </si>
  <si>
    <t>駒ヶ根市</t>
    <phoneticPr fontId="43"/>
  </si>
  <si>
    <t>中野市</t>
    <phoneticPr fontId="43"/>
  </si>
  <si>
    <t>大町市</t>
    <phoneticPr fontId="43"/>
  </si>
  <si>
    <t>飯山市</t>
    <phoneticPr fontId="43"/>
  </si>
  <si>
    <t>茅野市</t>
    <phoneticPr fontId="43"/>
  </si>
  <si>
    <t>塩尻市</t>
    <phoneticPr fontId="43"/>
  </si>
  <si>
    <t>佐久市</t>
    <phoneticPr fontId="43"/>
  </si>
  <si>
    <t>東御市</t>
    <phoneticPr fontId="43"/>
  </si>
  <si>
    <t>安曇野市</t>
    <phoneticPr fontId="43"/>
  </si>
  <si>
    <t>岐阜市</t>
    <phoneticPr fontId="43"/>
  </si>
  <si>
    <t>大垣市</t>
    <phoneticPr fontId="43"/>
  </si>
  <si>
    <t>高山市</t>
    <phoneticPr fontId="43"/>
  </si>
  <si>
    <t>多治見市</t>
    <phoneticPr fontId="43"/>
  </si>
  <si>
    <t>関市</t>
    <phoneticPr fontId="43"/>
  </si>
  <si>
    <t>中津川市</t>
    <phoneticPr fontId="43"/>
  </si>
  <si>
    <t>美濃市</t>
    <phoneticPr fontId="43"/>
  </si>
  <si>
    <t>瑞浪市</t>
    <phoneticPr fontId="43"/>
  </si>
  <si>
    <t>羽島市</t>
    <phoneticPr fontId="43"/>
  </si>
  <si>
    <t>恵那市</t>
    <phoneticPr fontId="43"/>
  </si>
  <si>
    <t>美濃加茂市</t>
    <phoneticPr fontId="43"/>
  </si>
  <si>
    <t>土岐市</t>
    <phoneticPr fontId="43"/>
  </si>
  <si>
    <t>各務原市</t>
    <phoneticPr fontId="43"/>
  </si>
  <si>
    <t>可児市</t>
    <phoneticPr fontId="43"/>
  </si>
  <si>
    <t>山県市</t>
    <phoneticPr fontId="43"/>
  </si>
  <si>
    <t>飛騨市</t>
    <phoneticPr fontId="43"/>
  </si>
  <si>
    <t>本巣市</t>
    <phoneticPr fontId="43"/>
  </si>
  <si>
    <t>郡上市</t>
    <phoneticPr fontId="43"/>
  </si>
  <si>
    <t>下呂市</t>
    <phoneticPr fontId="43"/>
  </si>
  <si>
    <t>海津市</t>
    <phoneticPr fontId="43"/>
  </si>
  <si>
    <t>浜松市</t>
    <phoneticPr fontId="43"/>
  </si>
  <si>
    <t>沼津市</t>
    <phoneticPr fontId="43"/>
  </si>
  <si>
    <t>熱海市</t>
    <phoneticPr fontId="43"/>
  </si>
  <si>
    <t>三島市</t>
    <phoneticPr fontId="43"/>
  </si>
  <si>
    <t>富士宮市</t>
    <phoneticPr fontId="43"/>
  </si>
  <si>
    <t>伊東市</t>
    <phoneticPr fontId="43"/>
  </si>
  <si>
    <t>島田市</t>
    <phoneticPr fontId="43"/>
  </si>
  <si>
    <t>富士市</t>
    <phoneticPr fontId="43"/>
  </si>
  <si>
    <t>磐田市</t>
    <phoneticPr fontId="43"/>
  </si>
  <si>
    <t>焼津市</t>
    <phoneticPr fontId="43"/>
  </si>
  <si>
    <t>掛川市</t>
    <phoneticPr fontId="43"/>
  </si>
  <si>
    <t>藤枝市</t>
    <phoneticPr fontId="43"/>
  </si>
  <si>
    <t>御殿場市</t>
    <phoneticPr fontId="43"/>
  </si>
  <si>
    <t>袋井市</t>
    <phoneticPr fontId="43"/>
  </si>
  <si>
    <t>下田市</t>
    <phoneticPr fontId="43"/>
  </si>
  <si>
    <t>裾野市</t>
    <phoneticPr fontId="43"/>
  </si>
  <si>
    <t>湖西市</t>
    <phoneticPr fontId="43"/>
  </si>
  <si>
    <t>伊豆市</t>
    <phoneticPr fontId="43"/>
  </si>
  <si>
    <t>御前崎市</t>
    <phoneticPr fontId="43"/>
  </si>
  <si>
    <t>菊川市</t>
    <phoneticPr fontId="43"/>
  </si>
  <si>
    <t>伊豆の国市</t>
    <phoneticPr fontId="43"/>
  </si>
  <si>
    <t>牧之原市</t>
    <phoneticPr fontId="43"/>
  </si>
  <si>
    <t>名古屋市</t>
    <phoneticPr fontId="43"/>
  </si>
  <si>
    <t>豊橋市</t>
    <phoneticPr fontId="43"/>
  </si>
  <si>
    <t>岡崎市</t>
    <phoneticPr fontId="43"/>
  </si>
  <si>
    <t>一宮市</t>
    <phoneticPr fontId="43"/>
  </si>
  <si>
    <t>瀬戸市</t>
    <phoneticPr fontId="43"/>
  </si>
  <si>
    <t>半田市</t>
    <phoneticPr fontId="43"/>
  </si>
  <si>
    <t>春日井市</t>
    <phoneticPr fontId="43"/>
  </si>
  <si>
    <t>豊川市</t>
    <phoneticPr fontId="43"/>
  </si>
  <si>
    <t>津島市</t>
    <phoneticPr fontId="43"/>
  </si>
  <si>
    <t>碧南市</t>
    <phoneticPr fontId="43"/>
  </si>
  <si>
    <t>刈谷市</t>
    <phoneticPr fontId="43"/>
  </si>
  <si>
    <t>豊田市</t>
    <phoneticPr fontId="43"/>
  </si>
  <si>
    <t>安城市</t>
    <phoneticPr fontId="43"/>
  </si>
  <si>
    <t>西尾市</t>
    <phoneticPr fontId="43"/>
  </si>
  <si>
    <t>蒲郡市</t>
    <phoneticPr fontId="43"/>
  </si>
  <si>
    <t>犬山市</t>
    <phoneticPr fontId="43"/>
  </si>
  <si>
    <t>常滑市</t>
    <phoneticPr fontId="43"/>
  </si>
  <si>
    <t>江南市</t>
    <phoneticPr fontId="43"/>
  </si>
  <si>
    <t>小牧市</t>
    <phoneticPr fontId="43"/>
  </si>
  <si>
    <t>稲沢市</t>
    <phoneticPr fontId="43"/>
  </si>
  <si>
    <t>新城市</t>
    <phoneticPr fontId="43"/>
  </si>
  <si>
    <t>東海市</t>
    <phoneticPr fontId="43"/>
  </si>
  <si>
    <t>大府市</t>
    <phoneticPr fontId="43"/>
  </si>
  <si>
    <t>知多市</t>
    <phoneticPr fontId="43"/>
  </si>
  <si>
    <t>知立市</t>
    <phoneticPr fontId="43"/>
  </si>
  <si>
    <t>尾張旭市</t>
    <phoneticPr fontId="43"/>
  </si>
  <si>
    <t>高浜市</t>
    <phoneticPr fontId="43"/>
  </si>
  <si>
    <t>岩倉市</t>
    <phoneticPr fontId="43"/>
  </si>
  <si>
    <t>豊明市</t>
    <phoneticPr fontId="43"/>
  </si>
  <si>
    <t>日進市</t>
    <phoneticPr fontId="43"/>
  </si>
  <si>
    <t>田原市</t>
    <phoneticPr fontId="43"/>
  </si>
  <si>
    <t>愛西市</t>
    <phoneticPr fontId="43"/>
  </si>
  <si>
    <t>清須市</t>
    <phoneticPr fontId="43"/>
  </si>
  <si>
    <t>弥富市</t>
    <phoneticPr fontId="43"/>
  </si>
  <si>
    <t>みよし市</t>
    <phoneticPr fontId="43"/>
  </si>
  <si>
    <t>あま市</t>
    <rPh sb="2" eb="3">
      <t>シ</t>
    </rPh>
    <phoneticPr fontId="43"/>
  </si>
  <si>
    <t>長久手市</t>
    <rPh sb="0" eb="3">
      <t>ナガクテ</t>
    </rPh>
    <rPh sb="3" eb="4">
      <t>シ</t>
    </rPh>
    <phoneticPr fontId="43"/>
  </si>
  <si>
    <t>津市</t>
    <phoneticPr fontId="43"/>
  </si>
  <si>
    <t>四日市市</t>
    <phoneticPr fontId="43"/>
  </si>
  <si>
    <t>伊勢市</t>
    <phoneticPr fontId="43"/>
  </si>
  <si>
    <t>松阪市</t>
    <phoneticPr fontId="43"/>
  </si>
  <si>
    <t>桑名市</t>
    <phoneticPr fontId="43"/>
  </si>
  <si>
    <t>鈴鹿市</t>
    <phoneticPr fontId="43"/>
  </si>
  <si>
    <t>名張市</t>
    <phoneticPr fontId="43"/>
  </si>
  <si>
    <t>尾鷲市</t>
    <phoneticPr fontId="43"/>
  </si>
  <si>
    <t>亀山市</t>
    <phoneticPr fontId="43"/>
  </si>
  <si>
    <t>鳥羽市</t>
    <phoneticPr fontId="43"/>
  </si>
  <si>
    <t>熊野市</t>
    <phoneticPr fontId="43"/>
  </si>
  <si>
    <t>いなべ市</t>
    <phoneticPr fontId="43"/>
  </si>
  <si>
    <t>志摩市</t>
    <phoneticPr fontId="43"/>
  </si>
  <si>
    <t>伊賀市</t>
    <phoneticPr fontId="43"/>
  </si>
  <si>
    <t>大津市</t>
    <phoneticPr fontId="43"/>
  </si>
  <si>
    <t>彦根市</t>
    <phoneticPr fontId="43"/>
  </si>
  <si>
    <t>長浜市</t>
    <phoneticPr fontId="43"/>
  </si>
  <si>
    <t>近江八幡市</t>
    <phoneticPr fontId="43"/>
  </si>
  <si>
    <t>草津市</t>
    <phoneticPr fontId="43"/>
  </si>
  <si>
    <t>守山市</t>
    <phoneticPr fontId="43"/>
  </si>
  <si>
    <t>栗東市</t>
    <phoneticPr fontId="43"/>
  </si>
  <si>
    <t>野洲市</t>
    <phoneticPr fontId="43"/>
  </si>
  <si>
    <t>高島市</t>
    <phoneticPr fontId="43"/>
  </si>
  <si>
    <t>東近江市</t>
    <phoneticPr fontId="43"/>
  </si>
  <si>
    <t>京都市</t>
    <phoneticPr fontId="43"/>
  </si>
  <si>
    <t>福知山市</t>
    <phoneticPr fontId="43"/>
  </si>
  <si>
    <t>舞鶴市</t>
    <phoneticPr fontId="43"/>
  </si>
  <si>
    <t>綾部市</t>
    <phoneticPr fontId="43"/>
  </si>
  <si>
    <t>宇治市</t>
    <phoneticPr fontId="43"/>
  </si>
  <si>
    <t>宮津市</t>
    <phoneticPr fontId="43"/>
  </si>
  <si>
    <t>亀岡市</t>
    <phoneticPr fontId="43"/>
  </si>
  <si>
    <t>城陽市</t>
    <phoneticPr fontId="43"/>
  </si>
  <si>
    <t>向日市</t>
    <phoneticPr fontId="43"/>
  </si>
  <si>
    <t>長岡京市</t>
    <phoneticPr fontId="43"/>
  </si>
  <si>
    <t>八幡市</t>
    <phoneticPr fontId="43"/>
  </si>
  <si>
    <t>京田辺市</t>
    <phoneticPr fontId="43"/>
  </si>
  <si>
    <t>京丹後市</t>
    <phoneticPr fontId="43"/>
  </si>
  <si>
    <t>南丹市</t>
    <phoneticPr fontId="43"/>
  </si>
  <si>
    <t>木津川市</t>
    <phoneticPr fontId="43"/>
  </si>
  <si>
    <t>大阪市</t>
    <phoneticPr fontId="43"/>
  </si>
  <si>
    <t>堺市</t>
    <phoneticPr fontId="43"/>
  </si>
  <si>
    <t>岸和田市</t>
    <phoneticPr fontId="43"/>
  </si>
  <si>
    <t>豊中市</t>
    <phoneticPr fontId="43"/>
  </si>
  <si>
    <t>池田市</t>
    <phoneticPr fontId="43"/>
  </si>
  <si>
    <t>吹田市</t>
    <phoneticPr fontId="43"/>
  </si>
  <si>
    <t>泉大津市</t>
    <phoneticPr fontId="43"/>
  </si>
  <si>
    <t>高槻市</t>
    <phoneticPr fontId="43"/>
  </si>
  <si>
    <t>貝塚市</t>
    <phoneticPr fontId="43"/>
  </si>
  <si>
    <t>守口市</t>
    <phoneticPr fontId="43"/>
  </si>
  <si>
    <t>枚方市</t>
    <phoneticPr fontId="43"/>
  </si>
  <si>
    <t>茨木市</t>
    <phoneticPr fontId="43"/>
  </si>
  <si>
    <t>八尾市</t>
    <phoneticPr fontId="43"/>
  </si>
  <si>
    <t>泉佐野市</t>
    <phoneticPr fontId="43"/>
  </si>
  <si>
    <t>富田林市</t>
    <phoneticPr fontId="43"/>
  </si>
  <si>
    <t>寝屋川市</t>
    <phoneticPr fontId="43"/>
  </si>
  <si>
    <t>河内長野市</t>
    <phoneticPr fontId="43"/>
  </si>
  <si>
    <t>松原市</t>
    <phoneticPr fontId="43"/>
  </si>
  <si>
    <t>大東市</t>
    <phoneticPr fontId="43"/>
  </si>
  <si>
    <t>和泉市</t>
    <phoneticPr fontId="43"/>
  </si>
  <si>
    <t>箕面市</t>
    <phoneticPr fontId="43"/>
  </si>
  <si>
    <t>柏原市</t>
    <phoneticPr fontId="43"/>
  </si>
  <si>
    <t>羽曳野市</t>
    <phoneticPr fontId="43"/>
  </si>
  <si>
    <t>門真市</t>
    <phoneticPr fontId="43"/>
  </si>
  <si>
    <t>摂津市</t>
    <phoneticPr fontId="43"/>
  </si>
  <si>
    <t>高石市</t>
    <phoneticPr fontId="43"/>
  </si>
  <si>
    <t>藤井寺市</t>
    <phoneticPr fontId="43"/>
  </si>
  <si>
    <t>東大阪市</t>
    <phoneticPr fontId="43"/>
  </si>
  <si>
    <t>泉南市</t>
    <phoneticPr fontId="43"/>
  </si>
  <si>
    <t>四條畷市</t>
    <phoneticPr fontId="43"/>
  </si>
  <si>
    <t>交野市</t>
    <phoneticPr fontId="43"/>
  </si>
  <si>
    <t>大阪狭山市</t>
    <phoneticPr fontId="43"/>
  </si>
  <si>
    <t>阪南市</t>
    <phoneticPr fontId="43"/>
  </si>
  <si>
    <t>神戸市</t>
    <phoneticPr fontId="43"/>
  </si>
  <si>
    <t>姫路市</t>
    <phoneticPr fontId="43"/>
  </si>
  <si>
    <t>尼崎市</t>
    <phoneticPr fontId="43"/>
  </si>
  <si>
    <t>明石市</t>
    <phoneticPr fontId="43"/>
  </si>
  <si>
    <t>西宮市</t>
    <phoneticPr fontId="43"/>
  </si>
  <si>
    <t>洲本市</t>
    <phoneticPr fontId="43"/>
  </si>
  <si>
    <t>芦屋市</t>
    <phoneticPr fontId="43"/>
  </si>
  <si>
    <t>伊丹市</t>
    <phoneticPr fontId="43"/>
  </si>
  <si>
    <t>相生市</t>
    <phoneticPr fontId="43"/>
  </si>
  <si>
    <t>豊岡市</t>
    <phoneticPr fontId="43"/>
  </si>
  <si>
    <t>加古川市</t>
    <phoneticPr fontId="43"/>
  </si>
  <si>
    <t>赤穂市</t>
    <phoneticPr fontId="43"/>
  </si>
  <si>
    <t>西脇市</t>
    <phoneticPr fontId="43"/>
  </si>
  <si>
    <t>宝塚市</t>
    <phoneticPr fontId="43"/>
  </si>
  <si>
    <t>三木市</t>
    <phoneticPr fontId="43"/>
  </si>
  <si>
    <t>高砂市</t>
    <phoneticPr fontId="43"/>
  </si>
  <si>
    <t>川西市</t>
    <phoneticPr fontId="43"/>
  </si>
  <si>
    <t>小野市</t>
    <phoneticPr fontId="43"/>
  </si>
  <si>
    <t>三田市</t>
    <phoneticPr fontId="43"/>
  </si>
  <si>
    <t>加西市</t>
    <phoneticPr fontId="43"/>
  </si>
  <si>
    <t>篠山市</t>
    <phoneticPr fontId="43"/>
  </si>
  <si>
    <t>養父市</t>
    <phoneticPr fontId="43"/>
  </si>
  <si>
    <t>丹波市</t>
    <phoneticPr fontId="43"/>
  </si>
  <si>
    <t>南あわじ市</t>
    <phoneticPr fontId="43"/>
  </si>
  <si>
    <t>朝来市</t>
    <phoneticPr fontId="43"/>
  </si>
  <si>
    <t>淡路市</t>
    <phoneticPr fontId="43"/>
  </si>
  <si>
    <t>宍粟市</t>
    <phoneticPr fontId="43"/>
  </si>
  <si>
    <t>加東市</t>
    <phoneticPr fontId="43"/>
  </si>
  <si>
    <t>たつの市</t>
    <phoneticPr fontId="43"/>
  </si>
  <si>
    <t>奈良市</t>
    <phoneticPr fontId="43"/>
  </si>
  <si>
    <t>大和高田市</t>
    <phoneticPr fontId="43"/>
  </si>
  <si>
    <t>大和郡山市</t>
    <phoneticPr fontId="43"/>
  </si>
  <si>
    <t>天理市</t>
    <phoneticPr fontId="43"/>
  </si>
  <si>
    <t>橿原市</t>
    <phoneticPr fontId="43"/>
  </si>
  <si>
    <t>桜井市</t>
    <phoneticPr fontId="43"/>
  </si>
  <si>
    <t>五條市</t>
    <phoneticPr fontId="43"/>
  </si>
  <si>
    <t>御所市</t>
    <phoneticPr fontId="43"/>
  </si>
  <si>
    <t>生駒市</t>
    <phoneticPr fontId="43"/>
  </si>
  <si>
    <t>香芝市</t>
    <phoneticPr fontId="43"/>
  </si>
  <si>
    <t>宇陀市</t>
    <phoneticPr fontId="43"/>
  </si>
  <si>
    <t>和歌山市</t>
    <phoneticPr fontId="43"/>
  </si>
  <si>
    <t>海南市</t>
    <phoneticPr fontId="43"/>
  </si>
  <si>
    <t>橋本市</t>
    <phoneticPr fontId="43"/>
  </si>
  <si>
    <t>有田市</t>
    <phoneticPr fontId="43"/>
  </si>
  <si>
    <t>御坊市</t>
    <phoneticPr fontId="43"/>
  </si>
  <si>
    <t>田辺市</t>
    <phoneticPr fontId="43"/>
  </si>
  <si>
    <t>新宮市</t>
    <phoneticPr fontId="43"/>
  </si>
  <si>
    <t>紀の川市</t>
    <phoneticPr fontId="43"/>
  </si>
  <si>
    <t>岩出市</t>
    <phoneticPr fontId="43"/>
  </si>
  <si>
    <t>鳥取市</t>
    <phoneticPr fontId="43"/>
  </si>
  <si>
    <t>米子市</t>
    <phoneticPr fontId="43"/>
  </si>
  <si>
    <t>倉吉市</t>
    <phoneticPr fontId="43"/>
  </si>
  <si>
    <t>境港市</t>
    <phoneticPr fontId="43"/>
  </si>
  <si>
    <t>松江市</t>
    <phoneticPr fontId="43"/>
  </si>
  <si>
    <t>浜田市</t>
    <phoneticPr fontId="43"/>
  </si>
  <si>
    <t>出雲市</t>
    <phoneticPr fontId="43"/>
  </si>
  <si>
    <t>益田市</t>
    <phoneticPr fontId="43"/>
  </si>
  <si>
    <t>大田市</t>
    <phoneticPr fontId="43"/>
  </si>
  <si>
    <t>安来市</t>
    <phoneticPr fontId="43"/>
  </si>
  <si>
    <t>江津市</t>
    <phoneticPr fontId="43"/>
  </si>
  <si>
    <t>雲南市</t>
    <phoneticPr fontId="43"/>
  </si>
  <si>
    <t>岡山市</t>
    <phoneticPr fontId="43"/>
  </si>
  <si>
    <t>倉敷市</t>
    <phoneticPr fontId="43"/>
  </si>
  <si>
    <t>津山市</t>
    <phoneticPr fontId="43"/>
  </si>
  <si>
    <t>玉野市</t>
    <phoneticPr fontId="43"/>
  </si>
  <si>
    <t>笠岡市</t>
    <phoneticPr fontId="43"/>
  </si>
  <si>
    <t>井原市</t>
    <phoneticPr fontId="43"/>
  </si>
  <si>
    <t>総社市</t>
    <phoneticPr fontId="43"/>
  </si>
  <si>
    <t>高梁市</t>
    <phoneticPr fontId="43"/>
  </si>
  <si>
    <t>新見市</t>
    <phoneticPr fontId="43"/>
  </si>
  <si>
    <t>備前市</t>
    <phoneticPr fontId="43"/>
  </si>
  <si>
    <t>瀬戸内市</t>
    <phoneticPr fontId="43"/>
  </si>
  <si>
    <t>赤磐市</t>
    <phoneticPr fontId="43"/>
  </si>
  <si>
    <t>真庭市</t>
    <phoneticPr fontId="43"/>
  </si>
  <si>
    <t>美作市</t>
    <phoneticPr fontId="43"/>
  </si>
  <si>
    <t>浅口市</t>
    <phoneticPr fontId="43"/>
  </si>
  <si>
    <t>広島市</t>
    <phoneticPr fontId="43"/>
  </si>
  <si>
    <t>呉市</t>
    <phoneticPr fontId="43"/>
  </si>
  <si>
    <t>竹原市</t>
    <phoneticPr fontId="43"/>
  </si>
  <si>
    <t>三原市</t>
    <phoneticPr fontId="43"/>
  </si>
  <si>
    <t>尾道市</t>
    <phoneticPr fontId="43"/>
  </si>
  <si>
    <t>福山市</t>
    <phoneticPr fontId="43"/>
  </si>
  <si>
    <t>三次市</t>
    <phoneticPr fontId="43"/>
  </si>
  <si>
    <t>庄原市</t>
    <phoneticPr fontId="43"/>
  </si>
  <si>
    <t>大竹市</t>
    <phoneticPr fontId="43"/>
  </si>
  <si>
    <t>東広島市</t>
    <phoneticPr fontId="43"/>
  </si>
  <si>
    <t>廿日市市</t>
    <phoneticPr fontId="43"/>
  </si>
  <si>
    <t>安芸高田市</t>
    <phoneticPr fontId="43"/>
  </si>
  <si>
    <t>江田島市</t>
    <phoneticPr fontId="43"/>
  </si>
  <si>
    <t>下関市</t>
    <phoneticPr fontId="43"/>
  </si>
  <si>
    <t>宇部市</t>
    <phoneticPr fontId="43"/>
  </si>
  <si>
    <t>山口市</t>
    <phoneticPr fontId="43"/>
  </si>
  <si>
    <t>萩市</t>
    <phoneticPr fontId="43"/>
  </si>
  <si>
    <t>防府市</t>
    <phoneticPr fontId="43"/>
  </si>
  <si>
    <t>下松市</t>
    <phoneticPr fontId="43"/>
  </si>
  <si>
    <t>岩国市</t>
    <phoneticPr fontId="43"/>
  </si>
  <si>
    <t>光市</t>
    <phoneticPr fontId="43"/>
  </si>
  <si>
    <t>長門市</t>
    <phoneticPr fontId="43"/>
  </si>
  <si>
    <t>柳井市</t>
    <phoneticPr fontId="43"/>
  </si>
  <si>
    <t>美祢市</t>
    <phoneticPr fontId="43"/>
  </si>
  <si>
    <t>周南市</t>
    <phoneticPr fontId="43"/>
  </si>
  <si>
    <t>山陽小野田市</t>
    <phoneticPr fontId="43"/>
  </si>
  <si>
    <t>徳島市</t>
    <phoneticPr fontId="43"/>
  </si>
  <si>
    <t>鳴門市</t>
    <phoneticPr fontId="43"/>
  </si>
  <si>
    <t>小松島市</t>
    <phoneticPr fontId="43"/>
  </si>
  <si>
    <t>阿南市</t>
    <phoneticPr fontId="43"/>
  </si>
  <si>
    <t>吉野川市</t>
    <phoneticPr fontId="43"/>
  </si>
  <si>
    <t>阿波市</t>
    <phoneticPr fontId="43"/>
  </si>
  <si>
    <t>美馬市</t>
    <phoneticPr fontId="43"/>
  </si>
  <si>
    <t>三好市</t>
    <phoneticPr fontId="43"/>
  </si>
  <si>
    <t>高松市</t>
    <phoneticPr fontId="43"/>
  </si>
  <si>
    <t>丸亀市</t>
    <phoneticPr fontId="43"/>
  </si>
  <si>
    <t>坂出市</t>
    <phoneticPr fontId="43"/>
  </si>
  <si>
    <t>善通寺市</t>
    <phoneticPr fontId="43"/>
  </si>
  <si>
    <t>観音寺市</t>
    <phoneticPr fontId="43"/>
  </si>
  <si>
    <t>さぬき市</t>
    <phoneticPr fontId="43"/>
  </si>
  <si>
    <t>東かがわ市</t>
    <phoneticPr fontId="43"/>
  </si>
  <si>
    <t>三豊市</t>
    <phoneticPr fontId="43"/>
  </si>
  <si>
    <t>松山市</t>
    <phoneticPr fontId="43"/>
  </si>
  <si>
    <t>今治市</t>
    <phoneticPr fontId="43"/>
  </si>
  <si>
    <t>宇和島市</t>
    <phoneticPr fontId="43"/>
  </si>
  <si>
    <t>新居浜市</t>
    <phoneticPr fontId="43"/>
  </si>
  <si>
    <t>西条市</t>
    <phoneticPr fontId="43"/>
  </si>
  <si>
    <t>大洲市</t>
    <phoneticPr fontId="43"/>
  </si>
  <si>
    <t>伊予市</t>
    <phoneticPr fontId="43"/>
  </si>
  <si>
    <t>四国中央市</t>
    <phoneticPr fontId="43"/>
  </si>
  <si>
    <t>西予市</t>
    <phoneticPr fontId="43"/>
  </si>
  <si>
    <t>東温市</t>
    <phoneticPr fontId="43"/>
  </si>
  <si>
    <t>高知市</t>
    <phoneticPr fontId="43"/>
  </si>
  <si>
    <t>室戸市</t>
    <phoneticPr fontId="43"/>
  </si>
  <si>
    <t>安芸市</t>
    <phoneticPr fontId="43"/>
  </si>
  <si>
    <t>南国市</t>
    <phoneticPr fontId="43"/>
  </si>
  <si>
    <t>土佐市</t>
    <phoneticPr fontId="43"/>
  </si>
  <si>
    <t>須崎市</t>
    <phoneticPr fontId="43"/>
  </si>
  <si>
    <t>宿毛市</t>
    <phoneticPr fontId="43"/>
  </si>
  <si>
    <t>土佐清水市</t>
    <phoneticPr fontId="43"/>
  </si>
  <si>
    <t>四万十市</t>
    <phoneticPr fontId="43"/>
  </si>
  <si>
    <t>香南市</t>
    <phoneticPr fontId="43"/>
  </si>
  <si>
    <t>香美市</t>
    <phoneticPr fontId="43"/>
  </si>
  <si>
    <t>北九州市</t>
    <phoneticPr fontId="43"/>
  </si>
  <si>
    <t>福岡市</t>
    <phoneticPr fontId="43"/>
  </si>
  <si>
    <t>大牟田市</t>
    <phoneticPr fontId="43"/>
  </si>
  <si>
    <t>久留米市</t>
    <phoneticPr fontId="43"/>
  </si>
  <si>
    <t>直方市</t>
    <phoneticPr fontId="43"/>
  </si>
  <si>
    <t>飯塚市</t>
    <phoneticPr fontId="43"/>
  </si>
  <si>
    <t>田川市</t>
    <phoneticPr fontId="43"/>
  </si>
  <si>
    <t>柳川市</t>
    <phoneticPr fontId="43"/>
  </si>
  <si>
    <t>八女市</t>
    <phoneticPr fontId="43"/>
  </si>
  <si>
    <t>筑後市</t>
    <phoneticPr fontId="43"/>
  </si>
  <si>
    <t>大川市</t>
    <phoneticPr fontId="43"/>
  </si>
  <si>
    <t>行橋市</t>
    <phoneticPr fontId="43"/>
  </si>
  <si>
    <t>豊前市</t>
    <phoneticPr fontId="43"/>
  </si>
  <si>
    <t>中間市</t>
    <phoneticPr fontId="43"/>
  </si>
  <si>
    <t>小郡市</t>
    <phoneticPr fontId="43"/>
  </si>
  <si>
    <t>筑紫野市</t>
    <phoneticPr fontId="43"/>
  </si>
  <si>
    <t>春日市</t>
    <phoneticPr fontId="43"/>
  </si>
  <si>
    <t>大野城市</t>
    <phoneticPr fontId="43"/>
  </si>
  <si>
    <t>宗像市</t>
    <phoneticPr fontId="43"/>
  </si>
  <si>
    <t>太宰府市</t>
    <phoneticPr fontId="43"/>
  </si>
  <si>
    <t>古賀市</t>
    <phoneticPr fontId="43"/>
  </si>
  <si>
    <t>福津市</t>
    <phoneticPr fontId="43"/>
  </si>
  <si>
    <t>うきは市</t>
    <phoneticPr fontId="43"/>
  </si>
  <si>
    <t>宮若市</t>
    <phoneticPr fontId="43"/>
  </si>
  <si>
    <t>嘉麻市</t>
    <phoneticPr fontId="43"/>
  </si>
  <si>
    <t>朝倉市</t>
    <phoneticPr fontId="43"/>
  </si>
  <si>
    <t>みやま市</t>
    <phoneticPr fontId="43"/>
  </si>
  <si>
    <t>糸島市</t>
    <phoneticPr fontId="43"/>
  </si>
  <si>
    <t>佐賀市</t>
    <phoneticPr fontId="43"/>
  </si>
  <si>
    <t>唐津市</t>
    <phoneticPr fontId="43"/>
  </si>
  <si>
    <t>鳥栖市</t>
    <phoneticPr fontId="43"/>
  </si>
  <si>
    <t>多久市</t>
    <phoneticPr fontId="43"/>
  </si>
  <si>
    <t>伊万里市</t>
    <phoneticPr fontId="43"/>
  </si>
  <si>
    <t>武雄市</t>
    <phoneticPr fontId="43"/>
  </si>
  <si>
    <t>鹿島市</t>
    <phoneticPr fontId="43"/>
  </si>
  <si>
    <t>小城市</t>
    <phoneticPr fontId="43"/>
  </si>
  <si>
    <t>嬉野市</t>
    <phoneticPr fontId="43"/>
  </si>
  <si>
    <t>神埼市</t>
    <phoneticPr fontId="43"/>
  </si>
  <si>
    <t>長崎市</t>
    <phoneticPr fontId="43"/>
  </si>
  <si>
    <t>佐世保市</t>
    <phoneticPr fontId="43"/>
  </si>
  <si>
    <t>島原市</t>
    <phoneticPr fontId="43"/>
  </si>
  <si>
    <t>諫早市</t>
    <phoneticPr fontId="43"/>
  </si>
  <si>
    <t>大村市</t>
    <phoneticPr fontId="43"/>
  </si>
  <si>
    <t>平戸市</t>
    <phoneticPr fontId="43"/>
  </si>
  <si>
    <t>松浦市</t>
    <phoneticPr fontId="43"/>
  </si>
  <si>
    <t>対馬市</t>
    <phoneticPr fontId="43"/>
  </si>
  <si>
    <t>壱岐市</t>
    <phoneticPr fontId="43"/>
  </si>
  <si>
    <t>五島市</t>
    <phoneticPr fontId="43"/>
  </si>
  <si>
    <t>西海市</t>
    <phoneticPr fontId="43"/>
  </si>
  <si>
    <t>雲仙市</t>
    <phoneticPr fontId="43"/>
  </si>
  <si>
    <t>南島原市</t>
    <phoneticPr fontId="43"/>
  </si>
  <si>
    <t>熊本市</t>
    <phoneticPr fontId="43"/>
  </si>
  <si>
    <t>八代市</t>
    <phoneticPr fontId="43"/>
  </si>
  <si>
    <t>人吉市</t>
    <phoneticPr fontId="43"/>
  </si>
  <si>
    <t>荒尾市</t>
    <phoneticPr fontId="43"/>
  </si>
  <si>
    <t>水俣市</t>
    <phoneticPr fontId="43"/>
  </si>
  <si>
    <t>玉名市</t>
    <phoneticPr fontId="43"/>
  </si>
  <si>
    <t>山鹿市</t>
    <phoneticPr fontId="43"/>
  </si>
  <si>
    <t>菊池市</t>
    <phoneticPr fontId="43"/>
  </si>
  <si>
    <t>宇土市</t>
    <phoneticPr fontId="43"/>
  </si>
  <si>
    <t>上天草市</t>
    <phoneticPr fontId="43"/>
  </si>
  <si>
    <t>宇城市</t>
    <phoneticPr fontId="43"/>
  </si>
  <si>
    <t>阿蘇市</t>
    <phoneticPr fontId="43"/>
  </si>
  <si>
    <t>天草市</t>
    <phoneticPr fontId="43"/>
  </si>
  <si>
    <t>大分市</t>
    <phoneticPr fontId="43"/>
  </si>
  <si>
    <t>別府市</t>
    <phoneticPr fontId="43"/>
  </si>
  <si>
    <t>中津市</t>
    <phoneticPr fontId="43"/>
  </si>
  <si>
    <t>日田市</t>
    <phoneticPr fontId="43"/>
  </si>
  <si>
    <t>佐伯市</t>
    <phoneticPr fontId="43"/>
  </si>
  <si>
    <t>津久見市</t>
    <phoneticPr fontId="43"/>
  </si>
  <si>
    <t>竹田市</t>
    <phoneticPr fontId="43"/>
  </si>
  <si>
    <t>杵築市</t>
    <phoneticPr fontId="43"/>
  </si>
  <si>
    <t>宇佐市</t>
    <phoneticPr fontId="43"/>
  </si>
  <si>
    <t>豊後大野市</t>
    <phoneticPr fontId="43"/>
  </si>
  <si>
    <t>由布市</t>
    <phoneticPr fontId="43"/>
  </si>
  <si>
    <t>国東市</t>
    <phoneticPr fontId="43"/>
  </si>
  <si>
    <t>宮崎市</t>
    <phoneticPr fontId="43"/>
  </si>
  <si>
    <t>都城市</t>
    <phoneticPr fontId="43"/>
  </si>
  <si>
    <t>延岡市</t>
    <phoneticPr fontId="43"/>
  </si>
  <si>
    <t>日南市</t>
    <phoneticPr fontId="43"/>
  </si>
  <si>
    <t>小林市</t>
    <phoneticPr fontId="43"/>
  </si>
  <si>
    <t>日向市</t>
    <phoneticPr fontId="43"/>
  </si>
  <si>
    <t>串間市</t>
    <phoneticPr fontId="43"/>
  </si>
  <si>
    <t>西都市</t>
    <phoneticPr fontId="43"/>
  </si>
  <si>
    <t>えびの市</t>
    <phoneticPr fontId="43"/>
  </si>
  <si>
    <t>鹿児島市</t>
    <phoneticPr fontId="43"/>
  </si>
  <si>
    <t>鹿屋市</t>
    <phoneticPr fontId="43"/>
  </si>
  <si>
    <t>枕崎市</t>
    <phoneticPr fontId="43"/>
  </si>
  <si>
    <t>阿久根市</t>
    <phoneticPr fontId="43"/>
  </si>
  <si>
    <t>出水市</t>
    <phoneticPr fontId="43"/>
  </si>
  <si>
    <t>指宿市</t>
    <phoneticPr fontId="43"/>
  </si>
  <si>
    <t>西之表市</t>
    <phoneticPr fontId="43"/>
  </si>
  <si>
    <t>垂水市</t>
    <phoneticPr fontId="43"/>
  </si>
  <si>
    <t>薩摩川内市</t>
    <phoneticPr fontId="43"/>
  </si>
  <si>
    <t>日置市</t>
    <phoneticPr fontId="43"/>
  </si>
  <si>
    <t>曽於市</t>
    <phoneticPr fontId="43"/>
  </si>
  <si>
    <t>霧島市</t>
    <phoneticPr fontId="43"/>
  </si>
  <si>
    <t>いちき串木野市</t>
    <phoneticPr fontId="43"/>
  </si>
  <si>
    <t>南さつま市</t>
    <phoneticPr fontId="43"/>
  </si>
  <si>
    <t>志布志市</t>
    <phoneticPr fontId="43"/>
  </si>
  <si>
    <t>奄美市</t>
    <phoneticPr fontId="43"/>
  </si>
  <si>
    <t>南九州市</t>
    <phoneticPr fontId="43"/>
  </si>
  <si>
    <t>伊佐市</t>
    <rPh sb="0" eb="2">
      <t>イサ</t>
    </rPh>
    <phoneticPr fontId="43"/>
  </si>
  <si>
    <t>姶良市</t>
    <phoneticPr fontId="43"/>
  </si>
  <si>
    <t>那覇市</t>
    <phoneticPr fontId="43"/>
  </si>
  <si>
    <t>宜野湾市</t>
    <phoneticPr fontId="43"/>
  </si>
  <si>
    <t>石垣市</t>
    <phoneticPr fontId="43"/>
  </si>
  <si>
    <t>浦添市</t>
    <phoneticPr fontId="43"/>
  </si>
  <si>
    <t>名護市</t>
    <phoneticPr fontId="43"/>
  </si>
  <si>
    <t>糸満市</t>
    <phoneticPr fontId="43"/>
  </si>
  <si>
    <t>沖縄市</t>
    <phoneticPr fontId="43"/>
  </si>
  <si>
    <t>豊見城市</t>
    <phoneticPr fontId="43"/>
  </si>
  <si>
    <t>うるま市</t>
    <phoneticPr fontId="43"/>
  </si>
  <si>
    <t>宮古島市</t>
    <phoneticPr fontId="43"/>
  </si>
  <si>
    <t>南城市</t>
    <phoneticPr fontId="43"/>
  </si>
  <si>
    <t>桜川市</t>
    <phoneticPr fontId="43"/>
  </si>
  <si>
    <t>行方市</t>
    <phoneticPr fontId="43"/>
  </si>
  <si>
    <t>つくばみらい市</t>
    <phoneticPr fontId="43"/>
  </si>
  <si>
    <t>那須烏山市</t>
    <phoneticPr fontId="43"/>
  </si>
  <si>
    <t>みどり市</t>
    <phoneticPr fontId="43"/>
  </si>
  <si>
    <t>木更津市</t>
    <phoneticPr fontId="43"/>
  </si>
  <si>
    <t>西東京市</t>
    <phoneticPr fontId="43"/>
  </si>
  <si>
    <t>千曲市</t>
    <phoneticPr fontId="43"/>
  </si>
  <si>
    <t>瑞穂市</t>
    <phoneticPr fontId="43"/>
  </si>
  <si>
    <t>静岡市</t>
    <phoneticPr fontId="43"/>
  </si>
  <si>
    <t>北名古屋市</t>
    <phoneticPr fontId="43"/>
  </si>
  <si>
    <t>甲賀市</t>
    <phoneticPr fontId="43"/>
  </si>
  <si>
    <t>湖南市</t>
    <phoneticPr fontId="43"/>
  </si>
  <si>
    <t>米原市</t>
    <phoneticPr fontId="43"/>
  </si>
  <si>
    <t>葛城市</t>
    <phoneticPr fontId="43"/>
  </si>
  <si>
    <t>八幡浜市</t>
    <phoneticPr fontId="43"/>
  </si>
  <si>
    <t>合志市</t>
    <phoneticPr fontId="43"/>
  </si>
  <si>
    <t>臼杵市</t>
    <phoneticPr fontId="43"/>
  </si>
  <si>
    <t>豊後高田市</t>
    <phoneticPr fontId="43"/>
  </si>
  <si>
    <t>Q6</t>
    <phoneticPr fontId="2"/>
  </si>
  <si>
    <t>いわゆる「ごみ屋敷」</t>
  </si>
  <si>
    <t>樹木の繁茂</t>
  </si>
  <si>
    <t>多頭飼育・給餌</t>
  </si>
  <si>
    <t>ごみ屋敷</t>
    <rPh sb="2" eb="4">
      <t>ヤシキ</t>
    </rPh>
    <phoneticPr fontId="2"/>
  </si>
  <si>
    <t>色つけ用</t>
    <rPh sb="0" eb="1">
      <t>イロ</t>
    </rPh>
    <rPh sb="3" eb="4">
      <t>ヨウ</t>
    </rPh>
    <phoneticPr fontId="2"/>
  </si>
  <si>
    <t>色</t>
    <rPh sb="0" eb="1">
      <t>イロ</t>
    </rPh>
    <phoneticPr fontId="2"/>
  </si>
  <si>
    <r>
      <rPr>
        <sz val="10"/>
        <color theme="1"/>
        <rFont val="ＭＳ Ｐ明朝"/>
        <family val="1"/>
        <charset val="128"/>
      </rPr>
      <t>　　</t>
    </r>
    <r>
      <rPr>
        <sz val="10"/>
        <color theme="1"/>
        <rFont val="Century"/>
        <family val="1"/>
      </rPr>
      <t>a)</t>
    </r>
    <r>
      <rPr>
        <sz val="10"/>
        <color theme="1"/>
        <rFont val="ＭＳ Ｐ明朝"/>
        <family val="1"/>
        <charset val="128"/>
      </rPr>
      <t>　</t>
    </r>
    <r>
      <rPr>
        <sz val="10"/>
        <color theme="1"/>
        <rFont val="Century"/>
        <family val="1"/>
      </rPr>
      <t>2</t>
    </r>
    <r>
      <rPr>
        <sz val="10"/>
        <color theme="1"/>
        <rFont val="ＭＳ Ｐ明朝"/>
        <family val="1"/>
        <charset val="128"/>
      </rPr>
      <t>頁目の【参考】に示す</t>
    </r>
    <r>
      <rPr>
        <sz val="10"/>
        <color theme="1"/>
        <rFont val="Century"/>
        <family val="1"/>
      </rPr>
      <t>3</t>
    </r>
    <r>
      <rPr>
        <sz val="10"/>
        <color theme="1"/>
        <rFont val="ＭＳ Ｐ明朝"/>
        <family val="1"/>
        <charset val="128"/>
      </rPr>
      <t>段階のうち、いずれに相当しますか</t>
    </r>
    <phoneticPr fontId="2"/>
  </si>
  <si>
    <r>
      <t>　</t>
    </r>
    <r>
      <rPr>
        <sz val="10"/>
        <color theme="1"/>
        <rFont val="Century"/>
        <family val="1"/>
      </rPr>
      <t>a)</t>
    </r>
    <r>
      <rPr>
        <sz val="10"/>
        <color theme="1"/>
        <rFont val="ＭＳ Ｐ明朝"/>
        <family val="1"/>
        <charset val="128"/>
      </rPr>
      <t>　レベル</t>
    </r>
    <phoneticPr fontId="2"/>
  </si>
  <si>
    <t>期間まとめ</t>
    <rPh sb="0" eb="2">
      <t>キカン</t>
    </rPh>
    <phoneticPr fontId="2"/>
  </si>
  <si>
    <t>種類まとめ</t>
    <rPh sb="0" eb="2">
      <t>シュルイ</t>
    </rPh>
    <phoneticPr fontId="2"/>
  </si>
  <si>
    <t>～5年未満</t>
  </si>
  <si>
    <t>5年以上～10年未満</t>
  </si>
  <si>
    <t>10年以上～20年未満</t>
  </si>
  <si>
    <t>20年以上</t>
  </si>
  <si>
    <t>不明</t>
    <rPh sb="0" eb="2">
      <t>フメイ</t>
    </rPh>
    <phoneticPr fontId="3"/>
  </si>
  <si>
    <t>ｂ）まとめ</t>
    <phoneticPr fontId="2"/>
  </si>
  <si>
    <t>病害虫やネズミ等の発生</t>
  </si>
  <si>
    <t>悪臭</t>
  </si>
  <si>
    <t>往来の支障</t>
  </si>
  <si>
    <t>防犯上の支障</t>
  </si>
  <si>
    <t>物品の崩落（おそれを含む）</t>
  </si>
  <si>
    <t>火災発生（おそれを含む）</t>
  </si>
  <si>
    <t>当該家屋の劣化・倒壊</t>
  </si>
  <si>
    <t>近隣家屋の劣化・倒壊</t>
  </si>
  <si>
    <t>騒音の発生</t>
  </si>
  <si>
    <t>景観の悪化</t>
  </si>
  <si>
    <t>不法投棄の誘発</t>
  </si>
  <si>
    <t>12,</t>
  </si>
  <si>
    <r>
      <rPr>
        <sz val="10"/>
        <color theme="1"/>
        <rFont val="ＭＳ Ｐ明朝"/>
        <family val="1"/>
        <charset val="128"/>
      </rPr>
      <t>　</t>
    </r>
    <r>
      <rPr>
        <sz val="10"/>
        <color theme="1"/>
        <rFont val="Century"/>
        <family val="1"/>
      </rPr>
      <t>a)</t>
    </r>
    <phoneticPr fontId="2"/>
  </si>
  <si>
    <t>b)</t>
    <phoneticPr fontId="2"/>
  </si>
  <si>
    <t>期間</t>
  </si>
  <si>
    <t>発生
している
影響</t>
    <phoneticPr fontId="2"/>
  </si>
  <si>
    <t>影響</t>
    <phoneticPr fontId="2"/>
  </si>
  <si>
    <t>住まい</t>
  </si>
  <si>
    <t>住まい</t>
    <phoneticPr fontId="2"/>
  </si>
  <si>
    <t>本人の年齢</t>
    <phoneticPr fontId="2"/>
  </si>
  <si>
    <t>種類</t>
    <rPh sb="0" eb="2">
      <t>シュルイ</t>
    </rPh>
    <phoneticPr fontId="2"/>
  </si>
  <si>
    <t>一戸建て</t>
  </si>
  <si>
    <t>共同住宅</t>
  </si>
  <si>
    <t>長屋　</t>
  </si>
  <si>
    <t>持ち家</t>
  </si>
  <si>
    <t>賃貸</t>
  </si>
  <si>
    <t>不明</t>
  </si>
  <si>
    <t>所有関係</t>
    <rPh sb="0" eb="2">
      <t>ショユウ</t>
    </rPh>
    <rPh sb="2" eb="4">
      <t>カンケイ</t>
    </rPh>
    <phoneticPr fontId="2"/>
  </si>
  <si>
    <r>
      <t xml:space="preserve"> </t>
    </r>
    <r>
      <rPr>
        <sz val="10"/>
        <rFont val="ＭＳ 明朝"/>
        <family val="1"/>
        <charset val="128"/>
      </rPr>
      <t>～</t>
    </r>
    <r>
      <rPr>
        <sz val="10"/>
        <rFont val="Century"/>
        <family val="1"/>
      </rPr>
      <t>30</t>
    </r>
    <r>
      <rPr>
        <sz val="10"/>
        <rFont val="ＭＳ 明朝"/>
        <family val="1"/>
        <charset val="128"/>
      </rPr>
      <t>代</t>
    </r>
  </si>
  <si>
    <r>
      <t>40</t>
    </r>
    <r>
      <rPr>
        <sz val="10"/>
        <rFont val="ＭＳ 明朝"/>
        <family val="1"/>
        <charset val="128"/>
      </rPr>
      <t>代～</t>
    </r>
    <r>
      <rPr>
        <sz val="10"/>
        <rFont val="Century"/>
        <family val="1"/>
      </rPr>
      <t>64</t>
    </r>
    <r>
      <rPr>
        <sz val="10"/>
        <rFont val="ＭＳ 明朝"/>
        <family val="1"/>
        <charset val="128"/>
      </rPr>
      <t>歳</t>
    </r>
  </si>
  <si>
    <r>
      <t>65</t>
    </r>
    <r>
      <rPr>
        <sz val="10"/>
        <rFont val="ＭＳ 明朝"/>
        <family val="1"/>
        <charset val="128"/>
      </rPr>
      <t>歳以上</t>
    </r>
  </si>
  <si>
    <t>年齢</t>
    <rPh sb="0" eb="2">
      <t>ネンレイ</t>
    </rPh>
    <phoneticPr fontId="2"/>
  </si>
  <si>
    <t>性別</t>
    <rPh sb="0" eb="2">
      <t>セイベツ</t>
    </rPh>
    <phoneticPr fontId="2"/>
  </si>
  <si>
    <t>男</t>
  </si>
  <si>
    <t>女</t>
  </si>
  <si>
    <t>いない</t>
  </si>
  <si>
    <t>いる</t>
  </si>
  <si>
    <t>同居人</t>
    <rPh sb="0" eb="2">
      <t>ドウキョ</t>
    </rPh>
    <rPh sb="2" eb="3">
      <t>ニン</t>
    </rPh>
    <phoneticPr fontId="2"/>
  </si>
  <si>
    <t>本人からの相談</t>
  </si>
  <si>
    <t>家族・親族からの相談</t>
  </si>
  <si>
    <t>地域住民や自治会、民生委員からの情報提供</t>
  </si>
  <si>
    <t>庁内の関係部署（消防・保健所を含む）からの情報提供</t>
  </si>
  <si>
    <t>福祉・医療に関する外部機関（例／医療機関、社協）からの情報提供</t>
  </si>
  <si>
    <t>その他の外部機関（例／消費者センター）からの情報提供</t>
  </si>
  <si>
    <t>きっかけ</t>
    <phoneticPr fontId="2"/>
  </si>
  <si>
    <t>身体能力の低下、身体障害、身体疾患</t>
  </si>
  <si>
    <t>判断力の低下、認知症</t>
  </si>
  <si>
    <t>統合失調症やうつ病などの精神障害、精神疾患</t>
  </si>
  <si>
    <t>知的障害</t>
  </si>
  <si>
    <t>発達障害</t>
  </si>
  <si>
    <t>身体的・心理的虐待、ネグレクト</t>
  </si>
  <si>
    <t>ライフイベント（例／家族の死亡、失業）</t>
  </si>
  <si>
    <t>経済的困窮</t>
  </si>
  <si>
    <t>消費者被害・経済的虐待</t>
  </si>
  <si>
    <t>アルコール関連問題</t>
  </si>
  <si>
    <t>本人の気兼ね、プライド</t>
  </si>
  <si>
    <t>家族や地域からの孤立　</t>
  </si>
  <si>
    <t>要因</t>
    <rPh sb="0" eb="2">
      <t>ヨウイン</t>
    </rPh>
    <phoneticPr fontId="2"/>
  </si>
  <si>
    <t>身体的・心理的虐待・ネグレクト</t>
  </si>
  <si>
    <t>家族や地域からの孤立</t>
  </si>
  <si>
    <t>併発課題</t>
    <rPh sb="0" eb="2">
      <t>ヘイハツ</t>
    </rPh>
    <rPh sb="2" eb="4">
      <t>カダイ</t>
    </rPh>
    <phoneticPr fontId="2"/>
  </si>
  <si>
    <t>受けている</t>
  </si>
  <si>
    <t>受けていない</t>
  </si>
  <si>
    <t>保険福祉</t>
    <rPh sb="0" eb="2">
      <t>ホケン</t>
    </rPh>
    <rPh sb="2" eb="4">
      <t>フクシ</t>
    </rPh>
    <phoneticPr fontId="2"/>
  </si>
  <si>
    <t>介護・高齢者福祉サービス</t>
  </si>
  <si>
    <t>障害福祉サービス</t>
  </si>
  <si>
    <t>生活保護制度・生活困窮者自立支援制度</t>
  </si>
  <si>
    <t>健康診断や保健相談の実施</t>
  </si>
  <si>
    <t>具体的サービス</t>
    <rPh sb="0" eb="3">
      <t>グタイテキ</t>
    </rPh>
    <phoneticPr fontId="2"/>
  </si>
  <si>
    <t>適用しうる保健・医療・福祉サービスがない</t>
  </si>
  <si>
    <t>本人が保健・医療・福祉サービスを受けることを望まない</t>
  </si>
  <si>
    <t>保健・医療・福祉サービスに対する申請が困難</t>
  </si>
  <si>
    <t>受けていない要因</t>
    <rPh sb="0" eb="1">
      <t>ウ</t>
    </rPh>
    <rPh sb="6" eb="8">
      <t>ヨウイン</t>
    </rPh>
    <phoneticPr fontId="2"/>
  </si>
  <si>
    <t>入院歴あり</t>
  </si>
  <si>
    <t>通院歴あり</t>
  </si>
  <si>
    <t>なし</t>
  </si>
  <si>
    <t>精神科</t>
    <rPh sb="0" eb="2">
      <t>セイシン</t>
    </rPh>
    <rPh sb="2" eb="3">
      <t>カ</t>
    </rPh>
    <phoneticPr fontId="2"/>
  </si>
  <si>
    <t>所有</t>
    <rPh sb="0" eb="2">
      <t>ショユウ</t>
    </rPh>
    <phoneticPr fontId="2"/>
  </si>
  <si>
    <t>不明</t>
    <rPh sb="0" eb="2">
      <t>フメイ</t>
    </rPh>
    <phoneticPr fontId="2"/>
  </si>
  <si>
    <t>身体能力の低下、身体障害、身体疾患</t>
    <phoneticPr fontId="2"/>
  </si>
  <si>
    <t>13,</t>
  </si>
  <si>
    <t>表示</t>
    <rPh sb="0" eb="2">
      <t>ヒョウジ</t>
    </rPh>
    <phoneticPr fontId="2"/>
  </si>
  <si>
    <t>自治体コード</t>
    <rPh sb="0" eb="3">
      <t>ジチタイ</t>
    </rPh>
    <phoneticPr fontId="2"/>
  </si>
  <si>
    <t>定期的な訪問見守りの実施</t>
  </si>
  <si>
    <t>社会福祉協議会や地域包括支援センターなど外部の関係機関による支援</t>
  </si>
  <si>
    <t>法律に基づく対応（勧告・命令・代執行）</t>
  </si>
  <si>
    <t>条例・要綱に基づく対応（勧告・命令・代執行）</t>
  </si>
  <si>
    <t>経済的支援や一斉清掃などの独自の支援制度の適用</t>
  </si>
  <si>
    <t>家族・親族による対応・支援の促進</t>
  </si>
  <si>
    <t>成年後見制度の活用（検討中を含む）</t>
  </si>
  <si>
    <t>現在の対応状況</t>
    <rPh sb="0" eb="2">
      <t>ゲンザイ</t>
    </rPh>
    <rPh sb="3" eb="5">
      <t>タイオウ</t>
    </rPh>
    <rPh sb="5" eb="7">
      <t>ジョウキョウ</t>
    </rPh>
    <phoneticPr fontId="2"/>
  </si>
  <si>
    <t>廃棄物処理法</t>
  </si>
  <si>
    <t>道路交通法　</t>
  </si>
  <si>
    <t>道路法</t>
  </si>
  <si>
    <t>消防法</t>
  </si>
  <si>
    <t>景観法</t>
  </si>
  <si>
    <t>建築基準法</t>
  </si>
  <si>
    <t>根拠法</t>
    <rPh sb="0" eb="2">
      <t>コンキョ</t>
    </rPh>
    <rPh sb="2" eb="3">
      <t>ホウ</t>
    </rPh>
    <phoneticPr fontId="2"/>
  </si>
  <si>
    <t>本人との接触・交渉ができない</t>
  </si>
  <si>
    <t>本人が解消を望んでいない</t>
  </si>
  <si>
    <t>解消するための制度がない</t>
  </si>
  <si>
    <t>行政側の取組み体制が整わない</t>
  </si>
  <si>
    <t>解消方法について、住民や行政内部での合意形成が整わない</t>
  </si>
  <si>
    <t>併発課題</t>
    <rPh sb="0" eb="2">
      <t>ヘイハツ</t>
    </rPh>
    <rPh sb="2" eb="4">
      <t>カダイ</t>
    </rPh>
    <phoneticPr fontId="2"/>
  </si>
  <si>
    <t>保健福祉</t>
    <rPh sb="0" eb="2">
      <t>ホケン</t>
    </rPh>
    <rPh sb="2" eb="4">
      <t>フクシ</t>
    </rPh>
    <phoneticPr fontId="2"/>
  </si>
  <si>
    <t>具体的サービス</t>
    <rPh sb="0" eb="3">
      <t>グタイテキ</t>
    </rPh>
    <phoneticPr fontId="2"/>
  </si>
  <si>
    <t>受けていない要因</t>
    <rPh sb="0" eb="1">
      <t>ウ</t>
    </rPh>
    <rPh sb="6" eb="8">
      <t>ヨウイン</t>
    </rPh>
    <phoneticPr fontId="2"/>
  </si>
  <si>
    <t>解消困難理由</t>
    <rPh sb="0" eb="2">
      <t>カイショウ</t>
    </rPh>
    <rPh sb="2" eb="4">
      <t>コンナン</t>
    </rPh>
    <rPh sb="4" eb="6">
      <t>リユウ</t>
    </rPh>
    <phoneticPr fontId="2"/>
  </si>
  <si>
    <t>樹木</t>
    <rPh sb="0" eb="2">
      <t>ジュモク</t>
    </rPh>
    <phoneticPr fontId="2"/>
  </si>
  <si>
    <t>飼育</t>
    <rPh sb="0" eb="2">
      <t>シイク</t>
    </rPh>
    <phoneticPr fontId="2"/>
  </si>
  <si>
    <t>きっかけ</t>
    <phoneticPr fontId="2"/>
  </si>
  <si>
    <t>要因</t>
    <rPh sb="0" eb="2">
      <t>ヨウイン</t>
    </rPh>
    <phoneticPr fontId="2"/>
  </si>
  <si>
    <t>入院年</t>
    <rPh sb="0" eb="2">
      <t>ニュウイン</t>
    </rPh>
    <rPh sb="2" eb="3">
      <t>ネン</t>
    </rPh>
    <phoneticPr fontId="2"/>
  </si>
  <si>
    <t>入院月</t>
    <rPh sb="0" eb="2">
      <t>ニュウイン</t>
    </rPh>
    <rPh sb="2" eb="3">
      <t>ツキ</t>
    </rPh>
    <phoneticPr fontId="2"/>
  </si>
  <si>
    <t>通院年</t>
    <rPh sb="0" eb="2">
      <t>ツウイン</t>
    </rPh>
    <rPh sb="2" eb="3">
      <t>ネン</t>
    </rPh>
    <phoneticPr fontId="2"/>
  </si>
  <si>
    <t>通院月</t>
    <rPh sb="0" eb="2">
      <t>ツウイン</t>
    </rPh>
    <rPh sb="2" eb="3">
      <t>ツキ</t>
    </rPh>
    <phoneticPr fontId="2"/>
  </si>
  <si>
    <t>Q7</t>
    <phoneticPr fontId="2"/>
  </si>
  <si>
    <t>Q8</t>
    <phoneticPr fontId="2"/>
  </si>
  <si>
    <t>新規制定</t>
    <phoneticPr fontId="2"/>
  </si>
  <si>
    <t>改正</t>
    <phoneticPr fontId="2"/>
  </si>
  <si>
    <t>年</t>
    <rPh sb="0" eb="1">
      <t>ネン</t>
    </rPh>
    <phoneticPr fontId="2"/>
  </si>
  <si>
    <t>月</t>
    <rPh sb="0" eb="1">
      <t>ツキ</t>
    </rPh>
    <phoneticPr fontId="2"/>
  </si>
  <si>
    <t>自由記述</t>
    <phoneticPr fontId="2"/>
  </si>
  <si>
    <t>色</t>
    <rPh sb="0" eb="1">
      <t>イロ</t>
    </rPh>
    <phoneticPr fontId="2"/>
  </si>
  <si>
    <t>記述</t>
    <rPh sb="0" eb="2">
      <t>キジュツ</t>
    </rPh>
    <phoneticPr fontId="2"/>
  </si>
  <si>
    <r>
      <t>Q9</t>
    </r>
    <r>
      <rPr>
        <sz val="10.5"/>
        <color theme="1"/>
        <rFont val="ＭＳ Ｐ明朝"/>
        <family val="1"/>
        <charset val="128"/>
      </rPr>
      <t>ア</t>
    </r>
    <phoneticPr fontId="2"/>
  </si>
  <si>
    <r>
      <t>Q9</t>
    </r>
    <r>
      <rPr>
        <sz val="10.5"/>
        <color theme="1"/>
        <rFont val="ＭＳ Ｐ明朝"/>
        <family val="1"/>
        <charset val="128"/>
      </rPr>
      <t>イ</t>
    </r>
    <phoneticPr fontId="2"/>
  </si>
  <si>
    <r>
      <t>Q9</t>
    </r>
    <r>
      <rPr>
        <sz val="10.5"/>
        <color theme="1"/>
        <rFont val="ＭＳ Ｐ明朝"/>
        <family val="1"/>
        <charset val="128"/>
      </rPr>
      <t>ウ</t>
    </r>
    <phoneticPr fontId="2"/>
  </si>
  <si>
    <t>Q10.SQ</t>
    <phoneticPr fontId="2"/>
  </si>
  <si>
    <t>名称</t>
    <rPh sb="0" eb="1">
      <t>メイ</t>
    </rPh>
    <rPh sb="1" eb="2">
      <t>ショウ</t>
    </rPh>
    <phoneticPr fontId="2"/>
  </si>
  <si>
    <t>該当部署</t>
    <rPh sb="0" eb="2">
      <t>ガイトウ</t>
    </rPh>
    <rPh sb="2" eb="4">
      <t>ブショ</t>
    </rPh>
    <phoneticPr fontId="2"/>
  </si>
  <si>
    <t xml:space="preserve"> 社会福祉協議会</t>
  </si>
  <si>
    <t xml:space="preserve"> 地域包括支援センター</t>
  </si>
  <si>
    <t xml:space="preserve"> 民生委員・児童委員</t>
  </si>
  <si>
    <t xml:space="preserve"> 介護事業者</t>
  </si>
  <si>
    <t xml:space="preserve"> 相談支援事業所</t>
  </si>
  <si>
    <t xml:space="preserve"> NPO法人・民間事業者</t>
  </si>
  <si>
    <t xml:space="preserve"> 警察</t>
  </si>
  <si>
    <t xml:space="preserve"> 消費者センター</t>
  </si>
  <si>
    <r>
      <t xml:space="preserve"> </t>
    </r>
    <r>
      <rPr>
        <sz val="10"/>
        <color theme="1"/>
        <rFont val="ＭＳ Ｐ明朝"/>
        <family val="1"/>
        <charset val="128"/>
      </rPr>
      <t>電気・ガス・水道・</t>
    </r>
    <phoneticPr fontId="2"/>
  </si>
  <si>
    <r>
      <t xml:space="preserve"> </t>
    </r>
    <r>
      <rPr>
        <sz val="10"/>
        <color theme="1"/>
        <rFont val="ＭＳ Ｐ明朝"/>
        <family val="1"/>
        <charset val="128"/>
      </rPr>
      <t>弁護士会・司法書士会</t>
    </r>
    <phoneticPr fontId="2"/>
  </si>
  <si>
    <r>
      <t xml:space="preserve"> </t>
    </r>
    <r>
      <rPr>
        <sz val="10"/>
        <color theme="1"/>
        <rFont val="ＭＳ Ｐ明朝"/>
        <family val="1"/>
        <charset val="128"/>
      </rPr>
      <t>その他</t>
    </r>
    <rPh sb="3" eb="4">
      <t>タ</t>
    </rPh>
    <phoneticPr fontId="2"/>
  </si>
  <si>
    <t>情報交換や
協議を行う
場を設置</t>
    <phoneticPr fontId="2"/>
  </si>
  <si>
    <t>支援・
見守り等
に関する
協定の
締結</t>
    <phoneticPr fontId="2"/>
  </si>
  <si>
    <t>支援・
見守り等
に関する
協定の
締結</t>
    <phoneticPr fontId="2"/>
  </si>
  <si>
    <t>支援・
見守り等
に係る
助成金等
の交付</t>
    <phoneticPr fontId="2"/>
  </si>
  <si>
    <t>支援・
見守り等
に係る
助成金等
の交付</t>
    <phoneticPr fontId="2"/>
  </si>
  <si>
    <t>その他の
連携
※自由
記述欄</t>
    <phoneticPr fontId="2"/>
  </si>
  <si>
    <t>特に
連携を
図って
いない</t>
    <phoneticPr fontId="2"/>
  </si>
  <si>
    <t>特に
連携を
図って
いない</t>
    <phoneticPr fontId="2"/>
  </si>
  <si>
    <r>
      <t xml:space="preserve">     </t>
    </r>
    <r>
      <rPr>
        <sz val="10.5"/>
        <color theme="1"/>
        <rFont val="ＭＳ Ｐ明朝"/>
        <family val="1"/>
        <charset val="128"/>
      </rPr>
      <t>る課）、環境部局、地域振興部局</t>
    </r>
    <phoneticPr fontId="2"/>
  </si>
  <si>
    <t>事例3</t>
    <phoneticPr fontId="2"/>
  </si>
  <si>
    <t>事例4</t>
    <phoneticPr fontId="2"/>
  </si>
  <si>
    <t>事例5</t>
    <phoneticPr fontId="2"/>
  </si>
  <si>
    <t>精神科色</t>
    <rPh sb="0" eb="2">
      <t>セイシン</t>
    </rPh>
    <rPh sb="2" eb="3">
      <t>カ</t>
    </rPh>
    <rPh sb="3" eb="4">
      <t>イロ</t>
    </rPh>
    <phoneticPr fontId="2"/>
  </si>
  <si>
    <t>1,3,</t>
    <phoneticPr fontId="2"/>
  </si>
  <si>
    <t>1,4,</t>
    <phoneticPr fontId="2"/>
  </si>
  <si>
    <t>2,3,</t>
    <phoneticPr fontId="2"/>
  </si>
  <si>
    <t>2,4,</t>
    <phoneticPr fontId="2"/>
  </si>
  <si>
    <t>1,2,3,</t>
    <phoneticPr fontId="2"/>
  </si>
  <si>
    <t>1,2,4,</t>
    <phoneticPr fontId="2"/>
  </si>
  <si>
    <t>1,2,3,4,</t>
    <phoneticPr fontId="2"/>
  </si>
  <si>
    <t>2,3,4,</t>
    <phoneticPr fontId="2"/>
  </si>
  <si>
    <t>3,4,</t>
    <phoneticPr fontId="2"/>
  </si>
  <si>
    <t>色</t>
    <rPh sb="0" eb="1">
      <t>イロ</t>
    </rPh>
    <phoneticPr fontId="2"/>
  </si>
  <si>
    <t>連携非連携</t>
    <rPh sb="0" eb="2">
      <t>レンケイ</t>
    </rPh>
    <rPh sb="2" eb="3">
      <t>ヒ</t>
    </rPh>
    <rPh sb="3" eb="5">
      <t>レンケイ</t>
    </rPh>
    <phoneticPr fontId="2"/>
  </si>
  <si>
    <t>連携合計</t>
    <rPh sb="0" eb="2">
      <t>レンケイ</t>
    </rPh>
    <rPh sb="2" eb="4">
      <t>ゴウケイ</t>
    </rPh>
    <phoneticPr fontId="2"/>
  </si>
  <si>
    <t>連携あり</t>
    <rPh sb="0" eb="2">
      <t>レンケイ</t>
    </rPh>
    <phoneticPr fontId="2"/>
  </si>
  <si>
    <t xml:space="preserve"> 電気・ガス・水道・
           郵便事業者</t>
    <phoneticPr fontId="2"/>
  </si>
  <si>
    <t xml:space="preserve"> 弁護士会・司法書士会
         ・行政書士会</t>
    <phoneticPr fontId="2"/>
  </si>
  <si>
    <t>事例数</t>
    <rPh sb="2" eb="3">
      <t>スウ</t>
    </rPh>
    <phoneticPr fontId="2"/>
  </si>
  <si>
    <t>(3)その他法律</t>
    <rPh sb="5" eb="6">
      <t>タ</t>
    </rPh>
    <phoneticPr fontId="2"/>
  </si>
  <si>
    <t>6,</t>
    <phoneticPr fontId="2"/>
  </si>
  <si>
    <t>FA</t>
    <phoneticPr fontId="2"/>
  </si>
  <si>
    <t>8,</t>
    <phoneticPr fontId="2"/>
  </si>
  <si>
    <r>
      <t xml:space="preserve">(5) </t>
    </r>
    <r>
      <rPr>
        <sz val="10.5"/>
        <color theme="1"/>
        <rFont val="ＭＳ 明朝"/>
        <family val="1"/>
        <charset val="128"/>
      </rPr>
      <t>その他（</t>
    </r>
    <phoneticPr fontId="2"/>
  </si>
  <si>
    <t>）</t>
    <phoneticPr fontId="2"/>
  </si>
  <si>
    <t>Q2.その他</t>
    <rPh sb="5" eb="6">
      <t>タ</t>
    </rPh>
    <phoneticPr fontId="2"/>
  </si>
  <si>
    <t>事例2</t>
    <phoneticPr fontId="2"/>
  </si>
  <si>
    <t>事　例　２</t>
    <rPh sb="0" eb="1">
      <t>コト</t>
    </rPh>
    <rPh sb="2" eb="3">
      <t>レイ</t>
    </rPh>
    <phoneticPr fontId="2"/>
  </si>
  <si>
    <t>事　例　３</t>
    <rPh sb="0" eb="1">
      <t>コト</t>
    </rPh>
    <rPh sb="2" eb="3">
      <t>レイ</t>
    </rPh>
    <phoneticPr fontId="2"/>
  </si>
  <si>
    <t>事　例　４</t>
    <rPh sb="0" eb="1">
      <t>コト</t>
    </rPh>
    <rPh sb="2" eb="3">
      <t>レイ</t>
    </rPh>
    <phoneticPr fontId="2"/>
  </si>
  <si>
    <t>事　例　５</t>
    <rPh sb="0" eb="1">
      <t>コト</t>
    </rPh>
    <rPh sb="2" eb="3">
      <t>レイ</t>
    </rPh>
    <phoneticPr fontId="2"/>
  </si>
  <si>
    <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</si>
</sst>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9">
    <font>
      <sz val="11"/>
      <color theme="1"/>
      <name val="ＭＳ Ｐゴシック"/>
      <family val="2"/>
      <charset val="128"/>
      <scheme val="minor"/>
    </font>
    <font>
      <sz val="10.5"/>
      <color theme="1"/>
      <name val="Century"/>
      <family val="1"/>
    </font>
    <font>
      <sz val="6"/>
      <name val="ＭＳ Ｐゴシック"/>
      <family val="2"/>
      <charset val="128"/>
      <scheme val="minor"/>
    </font>
    <font>
      <sz val="10"/>
      <color theme="1"/>
      <name val="Century"/>
      <family val="1"/>
    </font>
    <font>
      <sz val="10"/>
      <color theme="1"/>
      <name val="ＭＳ 明朝"/>
      <family val="1"/>
      <charset val="128"/>
    </font>
    <font>
      <u/>
      <sz val="10"/>
      <color theme="1"/>
      <name val="ＭＳ 明朝"/>
      <family val="1"/>
      <charset val="128"/>
    </font>
    <font>
      <sz val="10"/>
      <color theme="1"/>
      <name val="ＭＳ Ｐ明朝"/>
      <family val="1"/>
      <charset val="128"/>
    </font>
    <font>
      <sz val="10.5"/>
      <color theme="1"/>
      <name val="ＭＳ 明朝"/>
      <family val="1"/>
      <charset val="128"/>
    </font>
    <font>
      <b/>
      <sz val="10.5"/>
      <color theme="1"/>
      <name val="Century"/>
      <family val="1"/>
    </font>
    <font>
      <b/>
      <sz val="10.5"/>
      <color theme="1"/>
      <name val="ＭＳ 明朝"/>
      <family val="1"/>
      <charset val="128"/>
    </font>
    <font>
      <sz val="10.5"/>
      <color rgb="FF0070C0"/>
      <name val="ＭＳ 明朝"/>
      <family val="1"/>
      <charset val="128"/>
    </font>
    <font>
      <sz val="10"/>
      <name val="ＭＳ Ｐ明朝"/>
      <family val="1"/>
      <charset val="128"/>
    </font>
    <font>
      <sz val="10"/>
      <name val="Century"/>
      <family val="1"/>
    </font>
    <font>
      <sz val="6"/>
      <color theme="1"/>
      <name val="ＭＳ Ｐ明朝"/>
      <family val="1"/>
      <charset val="128"/>
    </font>
    <font>
      <sz val="9"/>
      <color theme="1"/>
      <name val="ＭＳ 明朝"/>
      <family val="1"/>
      <charset val="128"/>
    </font>
    <font>
      <sz val="9"/>
      <color theme="1"/>
      <name val="ＭＳ Ｐ明朝"/>
      <family val="1"/>
      <charset val="128"/>
    </font>
    <font>
      <sz val="10.5"/>
      <color theme="1"/>
      <name val="ＭＳ ゴシック"/>
      <family val="3"/>
      <charset val="128"/>
    </font>
    <font>
      <sz val="11"/>
      <color theme="1"/>
      <name val="ＭＳ ゴシック"/>
      <family val="3"/>
      <charset val="128"/>
    </font>
    <font>
      <sz val="10.5"/>
      <color theme="1"/>
      <name val="ＭＳ Ｐ明朝"/>
      <family val="1"/>
      <charset val="128"/>
    </font>
    <font>
      <sz val="10.5"/>
      <name val="Century"/>
      <family val="1"/>
    </font>
    <font>
      <sz val="10.5"/>
      <name val="ＭＳ 明朝"/>
      <family val="1"/>
      <charset val="128"/>
    </font>
    <font>
      <b/>
      <i/>
      <sz val="10.5"/>
      <color theme="1"/>
      <name val="Century"/>
      <family val="1"/>
    </font>
    <font>
      <b/>
      <i/>
      <sz val="10.5"/>
      <color theme="1"/>
      <name val="ＭＳ 明朝"/>
      <family val="1"/>
      <charset val="128"/>
    </font>
    <font>
      <u/>
      <sz val="10.5"/>
      <color theme="1"/>
      <name val="ＭＳ 明朝"/>
      <family val="1"/>
      <charset val="128"/>
    </font>
    <font>
      <u/>
      <sz val="10.5"/>
      <color theme="1"/>
      <name val="Century"/>
      <family val="1"/>
    </font>
    <font>
      <vertAlign val="superscript"/>
      <sz val="10.5"/>
      <color theme="1"/>
      <name val="ＭＳ 明朝"/>
      <family val="1"/>
      <charset val="128"/>
    </font>
    <font>
      <sz val="12"/>
      <color theme="1"/>
      <name val="ＭＳ ゴシック"/>
      <family val="3"/>
      <charset val="128"/>
    </font>
    <font>
      <sz val="9"/>
      <color theme="1"/>
      <name val="Century"/>
      <family val="1"/>
    </font>
    <font>
      <sz val="10.5"/>
      <color rgb="FFFF0000"/>
      <name val="ＭＳ Ｐ明朝"/>
      <family val="1"/>
      <charset val="128"/>
    </font>
    <font>
      <sz val="10.5"/>
      <color rgb="FFFF0000"/>
      <name val="Century"/>
      <family val="1"/>
    </font>
    <font>
      <sz val="10"/>
      <color theme="1"/>
      <name val="ＭＳ ゴシック"/>
      <family val="3"/>
      <charset val="128"/>
    </font>
    <font>
      <u/>
      <sz val="10"/>
      <color theme="1"/>
      <name val="ＭＳ Ｐ明朝"/>
      <family val="1"/>
      <charset val="128"/>
    </font>
    <font>
      <u/>
      <sz val="10"/>
      <color theme="1"/>
      <name val="Century"/>
      <family val="1"/>
    </font>
    <font>
      <sz val="12"/>
      <name val="ＭＳ 明朝"/>
      <family val="1"/>
      <charset val="128"/>
    </font>
    <font>
      <sz val="10"/>
      <color theme="1"/>
      <name val="ＭＳ Ｐゴシック"/>
      <family val="2"/>
      <charset val="128"/>
      <scheme val="minor"/>
    </font>
    <font>
      <sz val="10"/>
      <name val="ＭＳ 明朝"/>
      <family val="1"/>
      <charset val="128"/>
    </font>
    <font>
      <b/>
      <sz val="11"/>
      <name val="ＭＳ 明朝"/>
      <family val="1"/>
      <charset val="128"/>
    </font>
    <font>
      <sz val="11"/>
      <color theme="1"/>
      <name val="ＭＳ Ｐゴシック"/>
      <family val="3"/>
      <charset val="128"/>
      <scheme val="minor"/>
    </font>
    <font>
      <sz val="11"/>
      <color theme="1"/>
      <name val="ＭＳ Ｐゴシック"/>
      <family val="2"/>
      <charset val="128"/>
      <scheme val="minor"/>
    </font>
    <font>
      <sz val="11"/>
      <name val="ＭＳ 明朝"/>
      <family val="1"/>
      <charset val="128"/>
    </font>
    <font>
      <b/>
      <sz val="10.5"/>
      <color theme="1"/>
      <name val="ＭＳ Ｐ明朝"/>
      <family val="1"/>
      <charset val="128"/>
    </font>
    <font>
      <sz val="11"/>
      <name val="ＭＳ Ｐゴシック"/>
      <family val="3"/>
      <charset val="128"/>
    </font>
    <font>
      <sz val="10"/>
      <name val="ＭＳ Ｐゴシック"/>
      <family val="3"/>
      <charset val="128"/>
      <scheme val="minor"/>
    </font>
    <font>
      <sz val="6"/>
      <name val="ＭＳ Ｐゴシック"/>
      <family val="3"/>
      <charset val="128"/>
    </font>
    <font>
      <sz val="10"/>
      <name val="ＭＳ Ｐゴシック"/>
      <family val="3"/>
      <charset val="128"/>
    </font>
    <font>
      <sz val="9.5"/>
      <color theme="1"/>
      <name val="Century"/>
      <family val="1"/>
    </font>
    <font>
      <b/>
      <sz val="11"/>
      <color theme="1"/>
      <name val="ＭＳ Ｐゴシック"/>
      <family val="2"/>
      <charset val="128"/>
      <scheme val="minor"/>
    </font>
    <font>
      <b/>
      <sz val="11"/>
      <color theme="1"/>
      <name val="ＭＳ Ｐゴシック"/>
      <family val="3"/>
      <charset val="128"/>
      <scheme val="minor"/>
    </font>
    <font>
      <b/>
      <sz val="12"/>
      <name val="ＭＳ 明朝"/>
      <family val="1"/>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499984740745262"/>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5">
    <xf numFmtId="0" fontId="0" fillId="0" borderId="0">
      <alignment vertical="center"/>
    </xf>
    <xf numFmtId="0" fontId="41" fillId="0" borderId="0">
      <alignment vertical="center"/>
    </xf>
    <xf numFmtId="0" fontId="38" fillId="0" borderId="0">
      <alignment vertical="center"/>
    </xf>
    <xf numFmtId="38" fontId="37" fillId="0" borderId="0" applyFont="0" applyFill="0" applyBorder="0" applyAlignment="0" applyProtection="0">
      <alignment vertical="center"/>
    </xf>
    <xf numFmtId="0" fontId="38" fillId="0" borderId="0">
      <alignment vertical="center"/>
    </xf>
  </cellStyleXfs>
  <cellXfs count="330">
    <xf numFmtId="0" fontId="0" fillId="0" borderId="0" xfId="0">
      <alignment vertical="center"/>
    </xf>
    <xf numFmtId="0" fontId="0" fillId="0" borderId="0" xfId="0" applyBorder="1">
      <alignment vertical="center"/>
    </xf>
    <xf numFmtId="49" fontId="33" fillId="0" borderId="0" xfId="0" applyNumberFormat="1" applyFont="1" applyBorder="1" applyAlignment="1" applyProtection="1">
      <protection locked="0"/>
    </xf>
    <xf numFmtId="0" fontId="34" fillId="0" borderId="0" xfId="0" applyFont="1" applyBorder="1" applyAlignment="1">
      <alignment vertical="center" wrapText="1"/>
    </xf>
    <xf numFmtId="0" fontId="0" fillId="0" borderId="0" xfId="0" applyBorder="1" applyAlignment="1">
      <alignment vertical="center" wrapText="1"/>
    </xf>
    <xf numFmtId="0" fontId="34" fillId="0" borderId="0" xfId="0" applyFont="1" applyBorder="1">
      <alignment vertical="center"/>
    </xf>
    <xf numFmtId="49" fontId="35" fillId="4" borderId="2" xfId="0" applyNumberFormat="1" applyFont="1" applyFill="1" applyBorder="1" applyAlignment="1">
      <alignment wrapText="1"/>
    </xf>
    <xf numFmtId="49" fontId="35" fillId="4" borderId="2" xfId="0" applyNumberFormat="1" applyFont="1" applyFill="1" applyBorder="1" applyAlignment="1" applyProtection="1">
      <alignment wrapText="1"/>
      <protection locked="0"/>
    </xf>
    <xf numFmtId="49" fontId="34" fillId="4" borderId="2" xfId="0" applyNumberFormat="1" applyFont="1" applyFill="1" applyBorder="1" applyAlignment="1">
      <alignment wrapText="1"/>
    </xf>
    <xf numFmtId="49" fontId="35" fillId="4" borderId="2" xfId="0" applyNumberFormat="1" applyFont="1" applyFill="1" applyBorder="1" applyAlignment="1" applyProtection="1">
      <protection locked="0"/>
    </xf>
    <xf numFmtId="0" fontId="34" fillId="4" borderId="2" xfId="0" applyFont="1" applyFill="1" applyBorder="1">
      <alignment vertical="center"/>
    </xf>
    <xf numFmtId="0" fontId="0" fillId="0" borderId="2" xfId="0" applyBorder="1">
      <alignment vertical="center"/>
    </xf>
    <xf numFmtId="0" fontId="35" fillId="4" borderId="2" xfId="0" applyFont="1" applyFill="1" applyBorder="1" applyAlignment="1"/>
    <xf numFmtId="0" fontId="35" fillId="4" borderId="2" xfId="0" applyFont="1" applyFill="1" applyBorder="1" applyAlignment="1" applyProtection="1">
      <protection locked="0"/>
    </xf>
    <xf numFmtId="49" fontId="35" fillId="0" borderId="0" xfId="0" applyNumberFormat="1" applyFont="1" applyFill="1" applyBorder="1" applyAlignment="1">
      <alignment wrapText="1"/>
    </xf>
    <xf numFmtId="0" fontId="35" fillId="0" borderId="0" xfId="0" applyFont="1" applyFill="1" applyBorder="1" applyAlignment="1"/>
    <xf numFmtId="176" fontId="33" fillId="0" borderId="2" xfId="0" applyNumberFormat="1" applyFont="1" applyBorder="1" applyAlignment="1" applyProtection="1">
      <protection locked="0"/>
    </xf>
    <xf numFmtId="176" fontId="0" fillId="0" borderId="2" xfId="0" applyNumberFormat="1" applyBorder="1">
      <alignment vertical="center"/>
    </xf>
    <xf numFmtId="49" fontId="35" fillId="4" borderId="24" xfId="0" applyNumberFormat="1" applyFont="1" applyFill="1" applyBorder="1" applyAlignment="1">
      <alignment wrapText="1"/>
    </xf>
    <xf numFmtId="0" fontId="42" fillId="0" borderId="2" xfId="1" applyFont="1" applyFill="1" applyBorder="1">
      <alignment vertical="center"/>
    </xf>
    <xf numFmtId="0" fontId="42" fillId="0" borderId="2" xfId="1" applyFont="1" applyFill="1" applyBorder="1" applyAlignment="1">
      <alignment horizontal="center" vertical="center" wrapText="1"/>
    </xf>
    <xf numFmtId="0" fontId="42" fillId="0" borderId="2" xfId="1" applyFont="1" applyFill="1" applyBorder="1" applyAlignment="1">
      <alignment horizontal="center" vertical="center" shrinkToFit="1"/>
    </xf>
    <xf numFmtId="0" fontId="42" fillId="0" borderId="2" xfId="1" applyFont="1" applyFill="1" applyBorder="1" applyAlignment="1">
      <alignment vertical="center" wrapText="1"/>
    </xf>
    <xf numFmtId="0" fontId="42" fillId="0" borderId="2" xfId="1" applyNumberFormat="1" applyFont="1" applyFill="1" applyBorder="1" applyAlignment="1">
      <alignment horizontal="right" vertical="center"/>
    </xf>
    <xf numFmtId="0" fontId="42" fillId="0" borderId="2" xfId="1" applyNumberFormat="1" applyFont="1" applyFill="1" applyBorder="1" applyAlignment="1">
      <alignment horizontal="right" vertical="center" wrapText="1"/>
    </xf>
    <xf numFmtId="0" fontId="42" fillId="5" borderId="2" xfId="1" applyFont="1" applyFill="1" applyBorder="1">
      <alignment vertical="center"/>
    </xf>
    <xf numFmtId="0" fontId="42" fillId="0" borderId="2" xfId="0" applyFont="1" applyFill="1" applyBorder="1" applyAlignment="1">
      <alignment horizontal="center" vertical="center"/>
    </xf>
    <xf numFmtId="0" fontId="42" fillId="0" borderId="2" xfId="0" applyFont="1" applyFill="1" applyBorder="1">
      <alignment vertical="center"/>
    </xf>
    <xf numFmtId="0" fontId="44" fillId="0" borderId="0" xfId="0" applyFont="1" applyFill="1">
      <alignment vertical="center"/>
    </xf>
    <xf numFmtId="0" fontId="42" fillId="5" borderId="2" xfId="1" applyNumberFormat="1" applyFont="1" applyFill="1" applyBorder="1" applyAlignment="1">
      <alignment horizontal="right" vertical="center"/>
    </xf>
    <xf numFmtId="49" fontId="35" fillId="6" borderId="2" xfId="0" applyNumberFormat="1" applyFont="1" applyFill="1" applyBorder="1" applyAlignment="1" applyProtection="1">
      <alignment wrapText="1"/>
      <protection locked="0"/>
    </xf>
    <xf numFmtId="0" fontId="35" fillId="6" borderId="2" xfId="0" applyFont="1" applyFill="1" applyBorder="1" applyAlignment="1" applyProtection="1">
      <protection locked="0"/>
    </xf>
    <xf numFmtId="0" fontId="33" fillId="0" borderId="2" xfId="0" applyNumberFormat="1" applyFont="1" applyBorder="1" applyAlignment="1" applyProtection="1">
      <protection locked="0"/>
    </xf>
    <xf numFmtId="0" fontId="0" fillId="0" borderId="0" xfId="0" applyFill="1" applyBorder="1">
      <alignment vertical="center"/>
    </xf>
    <xf numFmtId="0" fontId="47" fillId="0" borderId="0" xfId="0" applyFont="1" applyBorder="1">
      <alignment vertical="center"/>
    </xf>
    <xf numFmtId="49" fontId="35" fillId="7" borderId="2" xfId="0" applyNumberFormat="1" applyFont="1" applyFill="1" applyBorder="1" applyAlignment="1">
      <alignment wrapText="1"/>
    </xf>
    <xf numFmtId="0" fontId="35" fillId="4" borderId="24" xfId="0" applyFont="1" applyFill="1" applyBorder="1" applyAlignment="1"/>
    <xf numFmtId="0" fontId="0" fillId="0" borderId="24" xfId="0" applyBorder="1">
      <alignment vertical="center"/>
    </xf>
    <xf numFmtId="49" fontId="48" fillId="0" borderId="37" xfId="0" applyNumberFormat="1" applyFont="1" applyBorder="1" applyAlignment="1" applyProtection="1">
      <alignment horizontal="right"/>
      <protection locked="0"/>
    </xf>
    <xf numFmtId="0" fontId="46" fillId="0" borderId="38" xfId="0" applyFont="1" applyBorder="1">
      <alignment vertical="center"/>
    </xf>
    <xf numFmtId="0" fontId="1" fillId="3" borderId="0" xfId="0" applyFont="1" applyFill="1" applyBorder="1" applyAlignment="1" applyProtection="1">
      <alignment vertical="center"/>
    </xf>
    <xf numFmtId="0" fontId="26" fillId="3" borderId="0" xfId="0" applyFont="1" applyFill="1" applyAlignment="1" applyProtection="1">
      <alignment horizontal="center" vertical="center"/>
    </xf>
    <xf numFmtId="0" fontId="1" fillId="0" borderId="0" xfId="0" applyFont="1" applyFill="1" applyAlignment="1" applyProtection="1">
      <alignment vertical="center"/>
    </xf>
    <xf numFmtId="0" fontId="17" fillId="3" borderId="0" xfId="0" applyFont="1" applyFill="1" applyAlignment="1" applyProtection="1">
      <alignment horizontal="center" vertical="center"/>
    </xf>
    <xf numFmtId="0" fontId="3" fillId="3" borderId="0" xfId="0" applyFont="1" applyFill="1" applyProtection="1">
      <alignment vertical="center"/>
    </xf>
    <xf numFmtId="0" fontId="45" fillId="3" borderId="0" xfId="0" applyFont="1" applyFill="1" applyBorder="1" applyAlignment="1" applyProtection="1">
      <alignment vertical="center"/>
    </xf>
    <xf numFmtId="0" fontId="4" fillId="3" borderId="0" xfId="0" applyFont="1" applyFill="1" applyProtection="1">
      <alignment vertical="center"/>
    </xf>
    <xf numFmtId="0" fontId="4" fillId="3" borderId="0" xfId="0" applyFont="1" applyFill="1" applyAlignment="1" applyProtection="1">
      <alignment horizontal="right" vertical="center"/>
    </xf>
    <xf numFmtId="0" fontId="18" fillId="3" borderId="0" xfId="0" applyFont="1" applyFill="1" applyBorder="1" applyAlignment="1" applyProtection="1">
      <alignment vertical="center"/>
    </xf>
    <xf numFmtId="0" fontId="17" fillId="3" borderId="0" xfId="0" applyFont="1" applyFill="1" applyProtection="1">
      <alignment vertical="center"/>
    </xf>
    <xf numFmtId="0" fontId="7" fillId="3" borderId="0" xfId="0" applyFont="1" applyFill="1" applyProtection="1">
      <alignment vertical="center"/>
    </xf>
    <xf numFmtId="0" fontId="16" fillId="3" borderId="0" xfId="0" applyFont="1" applyFill="1" applyProtection="1">
      <alignment vertical="center"/>
    </xf>
    <xf numFmtId="0" fontId="30" fillId="3" borderId="0" xfId="0" applyFont="1" applyFill="1" applyProtection="1">
      <alignment vertical="center"/>
    </xf>
    <xf numFmtId="0" fontId="27" fillId="3" borderId="0" xfId="0" applyFont="1" applyFill="1" applyProtection="1">
      <alignment vertical="center"/>
    </xf>
    <xf numFmtId="0" fontId="17" fillId="3" borderId="0" xfId="0" applyFont="1" applyFill="1" applyBorder="1" applyAlignment="1" applyProtection="1">
      <alignment vertical="center"/>
    </xf>
    <xf numFmtId="0" fontId="1" fillId="0" borderId="0" xfId="0" applyFont="1" applyAlignment="1" applyProtection="1">
      <alignment vertical="center"/>
    </xf>
    <xf numFmtId="0" fontId="19" fillId="3" borderId="0" xfId="0" applyFont="1" applyFill="1" applyBorder="1" applyAlignment="1" applyProtection="1">
      <alignment vertical="center"/>
    </xf>
    <xf numFmtId="0" fontId="1" fillId="3" borderId="0" xfId="0" applyFont="1" applyFill="1" applyBorder="1" applyAlignment="1" applyProtection="1">
      <alignment horizontal="center" vertical="center"/>
    </xf>
    <xf numFmtId="0" fontId="23" fillId="3" borderId="0" xfId="0" applyFont="1" applyFill="1" applyProtection="1">
      <alignment vertical="center"/>
    </xf>
    <xf numFmtId="0" fontId="1" fillId="3" borderId="28" xfId="0" applyFont="1" applyFill="1" applyBorder="1" applyAlignment="1" applyProtection="1">
      <alignment horizontal="center" vertical="center"/>
    </xf>
    <xf numFmtId="0" fontId="1" fillId="3" borderId="28" xfId="0" applyFont="1" applyFill="1" applyBorder="1" applyAlignment="1" applyProtection="1">
      <alignment vertical="center"/>
    </xf>
    <xf numFmtId="0" fontId="18" fillId="3" borderId="28" xfId="0" applyFont="1" applyFill="1" applyBorder="1" applyAlignment="1" applyProtection="1">
      <alignment vertical="center"/>
    </xf>
    <xf numFmtId="0" fontId="1" fillId="3" borderId="29" xfId="0" applyFont="1" applyFill="1" applyBorder="1" applyAlignment="1" applyProtection="1">
      <alignment horizontal="center" vertical="center"/>
    </xf>
    <xf numFmtId="0" fontId="1" fillId="3" borderId="29" xfId="0" applyFont="1" applyFill="1" applyBorder="1" applyAlignment="1" applyProtection="1">
      <alignment vertical="center"/>
    </xf>
    <xf numFmtId="0" fontId="1" fillId="3" borderId="24"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0" xfId="0" applyFont="1" applyFill="1" applyBorder="1" applyAlignment="1" applyProtection="1">
      <alignment horizontal="right" vertical="center"/>
    </xf>
    <xf numFmtId="0" fontId="1" fillId="3" borderId="0" xfId="0" applyFont="1" applyFill="1" applyBorder="1" applyAlignment="1" applyProtection="1">
      <alignment vertical="center" wrapText="1"/>
    </xf>
    <xf numFmtId="0" fontId="1" fillId="3" borderId="0" xfId="0" applyFont="1" applyFill="1" applyAlignment="1" applyProtection="1">
      <alignment vertical="center"/>
    </xf>
    <xf numFmtId="0" fontId="1" fillId="3" borderId="0" xfId="0" applyFont="1" applyFill="1" applyProtection="1">
      <alignment vertical="center"/>
    </xf>
    <xf numFmtId="0" fontId="8" fillId="3" borderId="0" xfId="0" applyFont="1" applyFill="1" applyProtection="1">
      <alignment vertical="center"/>
    </xf>
    <xf numFmtId="0" fontId="19" fillId="3" borderId="0" xfId="0" applyFont="1" applyFill="1" applyBorder="1" applyAlignment="1" applyProtection="1">
      <alignment horizontal="right" vertical="center"/>
    </xf>
    <xf numFmtId="0" fontId="1" fillId="3" borderId="0" xfId="0" applyFont="1" applyFill="1" applyBorder="1" applyAlignment="1" applyProtection="1">
      <alignment horizontal="left" vertical="center"/>
    </xf>
    <xf numFmtId="0" fontId="20" fillId="3" borderId="0" xfId="0" applyFont="1" applyFill="1" applyBorder="1" applyAlignment="1" applyProtection="1">
      <alignment horizontal="right" vertical="center"/>
    </xf>
    <xf numFmtId="0" fontId="22" fillId="3" borderId="0" xfId="0" applyFont="1" applyFill="1" applyProtection="1">
      <alignment vertical="center"/>
    </xf>
    <xf numFmtId="0" fontId="7" fillId="3" borderId="0" xfId="0" applyFont="1" applyFill="1" applyAlignment="1" applyProtection="1">
      <alignment vertical="center"/>
    </xf>
    <xf numFmtId="0" fontId="1" fillId="3" borderId="4" xfId="0" applyFont="1" applyFill="1" applyBorder="1" applyAlignment="1" applyProtection="1">
      <alignment vertical="center"/>
    </xf>
    <xf numFmtId="0" fontId="18" fillId="3" borderId="0" xfId="0" applyFont="1" applyFill="1" applyAlignment="1" applyProtection="1">
      <alignment horizontal="right" vertical="center"/>
    </xf>
    <xf numFmtId="0" fontId="1" fillId="8" borderId="0" xfId="0" applyFont="1" applyFill="1" applyBorder="1" applyAlignment="1" applyProtection="1">
      <alignment vertical="center"/>
      <protection locked="0"/>
    </xf>
    <xf numFmtId="0" fontId="1" fillId="8" borderId="0" xfId="0" applyNumberFormat="1" applyFont="1" applyFill="1" applyAlignment="1" applyProtection="1">
      <alignment horizontal="left" vertical="center"/>
      <protection locked="0"/>
    </xf>
    <xf numFmtId="0" fontId="1" fillId="8" borderId="0" xfId="0" applyFont="1" applyFill="1" applyAlignment="1" applyProtection="1">
      <alignment vertical="center"/>
      <protection locked="0"/>
    </xf>
    <xf numFmtId="49" fontId="35" fillId="8" borderId="2" xfId="0" applyNumberFormat="1" applyFont="1" applyFill="1" applyBorder="1" applyAlignment="1" applyProtection="1">
      <alignment wrapText="1"/>
      <protection locked="0"/>
    </xf>
    <xf numFmtId="0" fontId="35" fillId="8" borderId="2" xfId="0" applyNumberFormat="1" applyFont="1" applyFill="1" applyBorder="1" applyAlignment="1" applyProtection="1">
      <alignment horizontal="left"/>
      <protection locked="0"/>
    </xf>
    <xf numFmtId="49" fontId="1" fillId="8" borderId="0" xfId="0" applyNumberFormat="1" applyFont="1" applyFill="1" applyBorder="1" applyAlignment="1" applyProtection="1">
      <alignment vertical="center"/>
      <protection locked="0"/>
    </xf>
    <xf numFmtId="0" fontId="34" fillId="8" borderId="2" xfId="0" applyNumberFormat="1" applyFont="1" applyFill="1" applyBorder="1" applyAlignment="1" applyProtection="1">
      <alignment horizontal="left" vertical="center"/>
      <protection locked="0"/>
    </xf>
    <xf numFmtId="0" fontId="18" fillId="8" borderId="0" xfId="0" applyFont="1" applyFill="1" applyBorder="1" applyAlignment="1" applyProtection="1">
      <alignment vertical="center"/>
      <protection locked="0"/>
    </xf>
    <xf numFmtId="0" fontId="8" fillId="8" borderId="0" xfId="0" applyFont="1" applyFill="1" applyBorder="1" applyAlignment="1" applyProtection="1">
      <alignment vertical="center"/>
      <protection locked="0"/>
    </xf>
    <xf numFmtId="0" fontId="8" fillId="8" borderId="0" xfId="0" applyNumberFormat="1" applyFont="1" applyFill="1" applyAlignment="1" applyProtection="1">
      <alignment horizontal="left" vertical="center"/>
      <protection locked="0"/>
    </xf>
    <xf numFmtId="0" fontId="40" fillId="8" borderId="0" xfId="0" applyFont="1" applyFill="1" applyBorder="1" applyAlignment="1" applyProtection="1">
      <alignment vertical="center"/>
      <protection locked="0"/>
    </xf>
    <xf numFmtId="49" fontId="39" fillId="8" borderId="0" xfId="0" applyNumberFormat="1" applyFont="1" applyFill="1" applyBorder="1" applyAlignment="1" applyProtection="1">
      <alignment wrapText="1"/>
      <protection locked="0"/>
    </xf>
    <xf numFmtId="0" fontId="18" fillId="8" borderId="0" xfId="0" applyNumberFormat="1" applyFont="1" applyFill="1" applyAlignment="1" applyProtection="1">
      <alignment horizontal="left" vertical="center"/>
      <protection locked="0"/>
    </xf>
    <xf numFmtId="0" fontId="18" fillId="8" borderId="0" xfId="0" applyFont="1" applyFill="1" applyAlignment="1" applyProtection="1">
      <alignment vertical="center"/>
      <protection locked="0"/>
    </xf>
    <xf numFmtId="49" fontId="35" fillId="8" borderId="0" xfId="0" applyNumberFormat="1" applyFont="1" applyFill="1" applyBorder="1" applyAlignment="1" applyProtection="1">
      <alignment wrapText="1"/>
      <protection locked="0"/>
    </xf>
    <xf numFmtId="49" fontId="36" fillId="8" borderId="30" xfId="0" applyNumberFormat="1" applyFont="1" applyFill="1" applyBorder="1" applyAlignment="1" applyProtection="1">
      <alignment wrapText="1"/>
      <protection locked="0"/>
    </xf>
    <xf numFmtId="0" fontId="1" fillId="8" borderId="31" xfId="0" applyNumberFormat="1" applyFont="1" applyFill="1" applyBorder="1" applyAlignment="1" applyProtection="1">
      <alignment horizontal="left" vertical="center"/>
      <protection locked="0"/>
    </xf>
    <xf numFmtId="0" fontId="40" fillId="8" borderId="32" xfId="0" applyFont="1" applyFill="1" applyBorder="1" applyAlignment="1" applyProtection="1">
      <alignment vertical="center"/>
      <protection locked="0"/>
    </xf>
    <xf numFmtId="0" fontId="1" fillId="8" borderId="33" xfId="0" applyNumberFormat="1" applyFont="1" applyFill="1" applyBorder="1" applyAlignment="1" applyProtection="1">
      <alignment horizontal="left" vertical="center"/>
      <protection locked="0"/>
    </xf>
    <xf numFmtId="49" fontId="39" fillId="8" borderId="0" xfId="0" applyNumberFormat="1" applyFont="1" applyFill="1" applyBorder="1" applyAlignment="1" applyProtection="1">
      <protection locked="0"/>
    </xf>
    <xf numFmtId="0" fontId="1" fillId="8" borderId="0" xfId="0" applyNumberFormat="1" applyFont="1" applyFill="1" applyBorder="1" applyAlignment="1" applyProtection="1">
      <alignment horizontal="left" vertical="center"/>
      <protection locked="0"/>
    </xf>
    <xf numFmtId="0" fontId="18" fillId="8" borderId="37" xfId="0" applyFont="1" applyFill="1" applyBorder="1" applyAlignment="1" applyProtection="1">
      <alignment vertical="center"/>
      <protection locked="0"/>
    </xf>
    <xf numFmtId="0" fontId="1" fillId="8" borderId="38" xfId="0" applyFont="1" applyFill="1" applyBorder="1" applyAlignment="1" applyProtection="1">
      <alignment vertical="center"/>
      <protection locked="0"/>
    </xf>
    <xf numFmtId="0" fontId="18" fillId="8" borderId="34" xfId="0" applyNumberFormat="1" applyFont="1" applyFill="1" applyBorder="1" applyAlignment="1" applyProtection="1">
      <alignment horizontal="left" vertical="center"/>
      <protection locked="0"/>
    </xf>
    <xf numFmtId="49" fontId="35" fillId="8" borderId="24" xfId="0" applyNumberFormat="1" applyFont="1" applyFill="1" applyBorder="1" applyAlignment="1" applyProtection="1">
      <alignment wrapText="1"/>
      <protection locked="0"/>
    </xf>
    <xf numFmtId="0" fontId="1" fillId="8" borderId="34" xfId="0" applyNumberFormat="1" applyFont="1" applyFill="1" applyBorder="1" applyAlignment="1" applyProtection="1">
      <alignment horizontal="left" vertical="center"/>
      <protection locked="0"/>
    </xf>
    <xf numFmtId="49" fontId="34" fillId="8" borderId="24" xfId="0" applyNumberFormat="1" applyFont="1" applyFill="1" applyBorder="1" applyAlignment="1" applyProtection="1">
      <alignment wrapText="1"/>
      <protection locked="0"/>
    </xf>
    <xf numFmtId="0" fontId="1" fillId="8" borderId="35" xfId="0" applyNumberFormat="1" applyFont="1" applyFill="1" applyBorder="1" applyAlignment="1" applyProtection="1">
      <alignment horizontal="left" vertical="center"/>
      <protection locked="0"/>
    </xf>
    <xf numFmtId="0" fontId="1" fillId="8" borderId="36" xfId="0" applyNumberFormat="1" applyFont="1" applyFill="1" applyBorder="1" applyAlignment="1" applyProtection="1">
      <alignment horizontal="left" vertical="center"/>
      <protection locked="0"/>
    </xf>
    <xf numFmtId="0" fontId="1" fillId="8" borderId="0" xfId="0" applyFont="1" applyFill="1" applyProtection="1">
      <alignment vertical="center"/>
      <protection locked="0"/>
    </xf>
    <xf numFmtId="0" fontId="1" fillId="3" borderId="0" xfId="0" applyFont="1" applyFill="1" applyBorder="1" applyAlignment="1" applyProtection="1">
      <alignment vertical="center"/>
      <protection locked="0"/>
    </xf>
    <xf numFmtId="0" fontId="1" fillId="3" borderId="1" xfId="0" applyFont="1" applyFill="1" applyBorder="1" applyAlignment="1" applyProtection="1">
      <alignment vertical="center"/>
      <protection locked="0"/>
    </xf>
    <xf numFmtId="49" fontId="33" fillId="8" borderId="35" xfId="0" applyNumberFormat="1" applyFont="1" applyFill="1" applyBorder="1" applyAlignment="1" applyProtection="1">
      <protection locked="0"/>
    </xf>
    <xf numFmtId="0" fontId="3" fillId="0" borderId="0" xfId="0" applyFont="1" applyProtection="1">
      <alignment vertical="center"/>
    </xf>
    <xf numFmtId="0" fontId="6" fillId="3" borderId="4" xfId="0" applyFont="1" applyFill="1" applyBorder="1" applyAlignment="1" applyProtection="1">
      <alignment horizontal="right" vertical="center"/>
    </xf>
    <xf numFmtId="0" fontId="3" fillId="3" borderId="4" xfId="0" applyFont="1" applyFill="1" applyBorder="1" applyProtection="1">
      <alignment vertical="center"/>
    </xf>
    <xf numFmtId="0" fontId="3" fillId="3" borderId="5" xfId="0" applyFont="1" applyFill="1" applyBorder="1" applyProtection="1">
      <alignment vertical="center"/>
    </xf>
    <xf numFmtId="0" fontId="3" fillId="3" borderId="0" xfId="0" applyFont="1" applyFill="1" applyBorder="1" applyProtection="1">
      <alignment vertical="center"/>
    </xf>
    <xf numFmtId="0" fontId="3" fillId="3" borderId="7" xfId="0" applyFont="1" applyFill="1" applyBorder="1" applyProtection="1">
      <alignment vertical="center"/>
    </xf>
    <xf numFmtId="0" fontId="3" fillId="3" borderId="0" xfId="0" applyFont="1" applyFill="1" applyBorder="1" applyAlignment="1" applyProtection="1">
      <alignment horizontal="right" vertical="center"/>
    </xf>
    <xf numFmtId="0" fontId="3" fillId="3" borderId="1" xfId="0" applyFont="1" applyFill="1" applyBorder="1" applyProtection="1">
      <alignment vertical="center"/>
    </xf>
    <xf numFmtId="0" fontId="6" fillId="3" borderId="1" xfId="0" applyFont="1" applyFill="1" applyBorder="1" applyAlignment="1" applyProtection="1">
      <alignment horizontal="right" vertical="center"/>
    </xf>
    <xf numFmtId="0" fontId="3" fillId="3" borderId="9" xfId="0" applyFont="1" applyFill="1" applyBorder="1" applyProtection="1">
      <alignment vertical="center"/>
    </xf>
    <xf numFmtId="0" fontId="6" fillId="3" borderId="0" xfId="0" applyFont="1" applyFill="1" applyBorder="1" applyAlignment="1" applyProtection="1">
      <alignment horizontal="right" vertical="center"/>
    </xf>
    <xf numFmtId="0" fontId="6" fillId="3" borderId="9" xfId="0" applyFont="1" applyFill="1" applyBorder="1" applyProtection="1">
      <alignment vertical="center"/>
    </xf>
    <xf numFmtId="0" fontId="4" fillId="3" borderId="0" xfId="0" applyFont="1" applyFill="1" applyAlignment="1" applyProtection="1">
      <alignment horizontal="left" vertical="center"/>
    </xf>
    <xf numFmtId="0" fontId="3" fillId="3" borderId="4" xfId="0" applyFont="1" applyFill="1" applyBorder="1" applyAlignment="1" applyProtection="1">
      <alignment horizontal="right" vertical="center"/>
    </xf>
    <xf numFmtId="0" fontId="3" fillId="3" borderId="4" xfId="0" applyFont="1" applyFill="1" applyBorder="1" applyAlignment="1" applyProtection="1">
      <alignment horizontal="left" vertical="center"/>
    </xf>
    <xf numFmtId="0" fontId="6" fillId="3" borderId="0" xfId="0" applyFont="1" applyFill="1" applyBorder="1" applyAlignment="1" applyProtection="1">
      <alignment vertical="center"/>
    </xf>
    <xf numFmtId="0" fontId="3" fillId="3" borderId="0" xfId="0" applyFont="1" applyFill="1" applyBorder="1" applyAlignment="1" applyProtection="1">
      <alignment horizontal="left" vertical="center"/>
    </xf>
    <xf numFmtId="0" fontId="4" fillId="3" borderId="2" xfId="0" applyFont="1" applyFill="1" applyBorder="1" applyAlignment="1" applyProtection="1">
      <alignment horizontal="center" vertical="center"/>
    </xf>
    <xf numFmtId="0" fontId="6" fillId="3" borderId="13" xfId="0" applyFont="1" applyFill="1" applyBorder="1" applyAlignment="1" applyProtection="1">
      <alignment horizontal="right" vertical="center"/>
    </xf>
    <xf numFmtId="0" fontId="3" fillId="3" borderId="13" xfId="0" applyFont="1" applyFill="1" applyBorder="1" applyProtection="1">
      <alignment vertical="center"/>
    </xf>
    <xf numFmtId="0" fontId="3" fillId="3" borderId="14" xfId="0" applyFont="1" applyFill="1" applyBorder="1" applyProtection="1">
      <alignment vertical="center"/>
    </xf>
    <xf numFmtId="0" fontId="6" fillId="3" borderId="6" xfId="0" applyFont="1" applyFill="1" applyBorder="1" applyAlignment="1" applyProtection="1">
      <alignment horizontal="right" vertical="center"/>
    </xf>
    <xf numFmtId="0" fontId="6" fillId="3" borderId="1" xfId="0" applyFont="1" applyFill="1" applyBorder="1" applyProtection="1">
      <alignment vertical="center"/>
    </xf>
    <xf numFmtId="0" fontId="3" fillId="0" borderId="3" xfId="0" applyFont="1" applyBorder="1" applyProtection="1">
      <alignment vertical="center"/>
    </xf>
    <xf numFmtId="0" fontId="3" fillId="3" borderId="1" xfId="0" applyFont="1" applyFill="1" applyBorder="1" applyAlignment="1" applyProtection="1">
      <alignment horizontal="right" vertical="center"/>
    </xf>
    <xf numFmtId="0" fontId="5" fillId="3" borderId="0" xfId="0" applyFont="1" applyFill="1" applyBorder="1" applyProtection="1">
      <alignment vertical="center"/>
    </xf>
    <xf numFmtId="0" fontId="3" fillId="3" borderId="6" xfId="0" applyFont="1" applyFill="1" applyBorder="1" applyAlignment="1" applyProtection="1">
      <alignment horizontal="right" vertical="center"/>
    </xf>
    <xf numFmtId="0" fontId="3" fillId="3" borderId="0"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4" fillId="3" borderId="0" xfId="0" applyFont="1" applyFill="1" applyBorder="1" applyProtection="1">
      <alignment vertical="center"/>
    </xf>
    <xf numFmtId="0" fontId="3" fillId="8" borderId="0" xfId="0" applyFont="1" applyFill="1" applyProtection="1">
      <alignment vertical="center"/>
      <protection locked="0"/>
    </xf>
    <xf numFmtId="0" fontId="33" fillId="8" borderId="35" xfId="0" applyNumberFormat="1" applyFont="1" applyFill="1" applyBorder="1" applyAlignment="1" applyProtection="1">
      <protection locked="0"/>
    </xf>
    <xf numFmtId="176" fontId="3" fillId="8" borderId="0" xfId="0" applyNumberFormat="1" applyFont="1" applyFill="1" applyProtection="1">
      <alignment vertical="center"/>
      <protection locked="0"/>
    </xf>
    <xf numFmtId="0" fontId="6" fillId="8" borderId="0" xfId="0" applyFont="1" applyFill="1" applyProtection="1">
      <alignment vertical="center"/>
      <protection locked="0"/>
    </xf>
    <xf numFmtId="0" fontId="3" fillId="8" borderId="0" xfId="0" applyFont="1" applyFill="1" applyBorder="1" applyProtection="1">
      <alignment vertical="center"/>
      <protection locked="0"/>
    </xf>
    <xf numFmtId="0" fontId="6" fillId="8" borderId="37" xfId="0" applyFont="1" applyFill="1" applyBorder="1" applyProtection="1">
      <alignment vertical="center"/>
      <protection locked="0"/>
    </xf>
    <xf numFmtId="0" fontId="3" fillId="8" borderId="38" xfId="0" applyFont="1" applyFill="1" applyBorder="1" applyProtection="1">
      <alignment vertical="center"/>
      <protection locked="0"/>
    </xf>
    <xf numFmtId="0" fontId="3" fillId="8" borderId="1" xfId="0" applyFont="1" applyFill="1" applyBorder="1" applyProtection="1">
      <alignment vertical="center"/>
      <protection locked="0"/>
    </xf>
    <xf numFmtId="0" fontId="35" fillId="8" borderId="0" xfId="0" applyFont="1" applyFill="1" applyAlignment="1" applyProtection="1">
      <protection locked="0"/>
    </xf>
    <xf numFmtId="0" fontId="12" fillId="8" borderId="0" xfId="0" applyFont="1" applyFill="1" applyAlignment="1" applyProtection="1">
      <protection locked="0"/>
    </xf>
    <xf numFmtId="0" fontId="3" fillId="8" borderId="34" xfId="0" applyFont="1" applyFill="1" applyBorder="1" applyProtection="1">
      <alignment vertical="center"/>
      <protection locked="0"/>
    </xf>
    <xf numFmtId="0" fontId="6" fillId="8" borderId="41" xfId="0" applyFont="1" applyFill="1" applyBorder="1" applyProtection="1">
      <alignment vertical="center"/>
      <protection locked="0"/>
    </xf>
    <xf numFmtId="0" fontId="3" fillId="8" borderId="35" xfId="0" applyFont="1" applyFill="1" applyBorder="1" applyProtection="1">
      <alignment vertical="center"/>
      <protection locked="0"/>
    </xf>
    <xf numFmtId="0" fontId="35" fillId="8" borderId="37" xfId="0" applyFont="1" applyFill="1" applyBorder="1" applyAlignment="1" applyProtection="1">
      <protection locked="0"/>
    </xf>
    <xf numFmtId="0" fontId="3" fillId="8" borderId="41" xfId="0" applyFont="1" applyFill="1" applyBorder="1" applyProtection="1">
      <alignment vertical="center"/>
      <protection locked="0"/>
    </xf>
    <xf numFmtId="0" fontId="6" fillId="8" borderId="30" xfId="0" applyFont="1" applyFill="1" applyBorder="1" applyProtection="1">
      <alignment vertical="center"/>
      <protection locked="0"/>
    </xf>
    <xf numFmtId="0" fontId="3" fillId="8" borderId="43" xfId="0" applyFont="1" applyFill="1" applyBorder="1" applyProtection="1">
      <alignment vertical="center"/>
      <protection locked="0"/>
    </xf>
    <xf numFmtId="0" fontId="3" fillId="8" borderId="31" xfId="0" applyFont="1" applyFill="1" applyBorder="1" applyProtection="1">
      <alignment vertical="center"/>
      <protection locked="0"/>
    </xf>
    <xf numFmtId="0" fontId="3" fillId="8" borderId="39" xfId="0" applyFont="1" applyFill="1" applyBorder="1" applyProtection="1">
      <alignment vertical="center"/>
      <protection locked="0"/>
    </xf>
    <xf numFmtId="0" fontId="3" fillId="8" borderId="40" xfId="0" applyFont="1" applyFill="1" applyBorder="1" applyProtection="1">
      <alignment vertical="center"/>
      <protection locked="0"/>
    </xf>
    <xf numFmtId="0" fontId="3" fillId="8" borderId="32" xfId="0" applyFont="1" applyFill="1" applyBorder="1" applyProtection="1">
      <alignment vertical="center"/>
      <protection locked="0"/>
    </xf>
    <xf numFmtId="0" fontId="3" fillId="8" borderId="44" xfId="0" applyFont="1" applyFill="1" applyBorder="1" applyProtection="1">
      <alignment vertical="center"/>
      <protection locked="0"/>
    </xf>
    <xf numFmtId="0" fontId="3" fillId="8" borderId="33" xfId="0" applyFont="1" applyFill="1" applyBorder="1" applyProtection="1">
      <alignment vertical="center"/>
      <protection locked="0"/>
    </xf>
    <xf numFmtId="0" fontId="35" fillId="8" borderId="43" xfId="0" applyFont="1" applyFill="1" applyBorder="1" applyAlignment="1" applyProtection="1">
      <protection locked="0"/>
    </xf>
    <xf numFmtId="0" fontId="6" fillId="8" borderId="31" xfId="0" applyFont="1" applyFill="1" applyBorder="1" applyProtection="1">
      <alignment vertical="center"/>
      <protection locked="0"/>
    </xf>
    <xf numFmtId="0" fontId="35" fillId="8" borderId="0" xfId="0" applyFont="1" applyFill="1" applyBorder="1" applyAlignment="1" applyProtection="1">
      <protection locked="0"/>
    </xf>
    <xf numFmtId="0" fontId="35" fillId="8" borderId="44" xfId="0" applyFont="1" applyFill="1" applyBorder="1" applyAlignment="1" applyProtection="1">
      <protection locked="0"/>
    </xf>
    <xf numFmtId="0" fontId="3" fillId="3" borderId="1" xfId="0" applyFont="1" applyFill="1" applyBorder="1" applyAlignment="1" applyProtection="1">
      <alignment horizontal="center" vertical="center"/>
      <protection locked="0"/>
    </xf>
    <xf numFmtId="0" fontId="3" fillId="8" borderId="42" xfId="0" applyFont="1" applyFill="1" applyBorder="1" applyProtection="1">
      <alignment vertical="center"/>
      <protection locked="0"/>
    </xf>
    <xf numFmtId="0" fontId="3" fillId="8" borderId="36" xfId="0" applyFont="1" applyFill="1" applyBorder="1" applyProtection="1">
      <alignment vertical="center"/>
      <protection locked="0"/>
    </xf>
    <xf numFmtId="0" fontId="3" fillId="8" borderId="30" xfId="0" applyFont="1" applyFill="1" applyBorder="1" applyProtection="1">
      <alignment vertical="center"/>
      <protection locked="0"/>
    </xf>
    <xf numFmtId="0" fontId="6" fillId="8" borderId="40" xfId="0" applyFont="1" applyFill="1" applyBorder="1" applyProtection="1">
      <alignment vertical="center"/>
      <protection locked="0"/>
    </xf>
    <xf numFmtId="0" fontId="6" fillId="8" borderId="33" xfId="0" applyFont="1" applyFill="1" applyBorder="1" applyProtection="1">
      <alignment vertical="center"/>
      <protection locked="0"/>
    </xf>
    <xf numFmtId="0" fontId="3" fillId="3" borderId="4" xfId="0" applyFont="1" applyFill="1" applyBorder="1" applyProtection="1">
      <alignment vertical="center"/>
      <protection locked="0"/>
    </xf>
    <xf numFmtId="0" fontId="10" fillId="3" borderId="0" xfId="0" applyFont="1" applyFill="1" applyProtection="1">
      <alignment vertical="center"/>
    </xf>
    <xf numFmtId="0" fontId="7" fillId="3" borderId="0" xfId="0" applyFont="1" applyFill="1" applyAlignment="1" applyProtection="1">
      <alignment horizontal="right" vertical="center"/>
    </xf>
    <xf numFmtId="0" fontId="10" fillId="3" borderId="0" xfId="0" applyFont="1" applyFill="1" applyAlignment="1" applyProtection="1">
      <alignment vertical="center"/>
    </xf>
    <xf numFmtId="0" fontId="1" fillId="3" borderId="24" xfId="0" applyFont="1" applyFill="1" applyBorder="1" applyAlignment="1" applyProtection="1">
      <alignment vertical="center"/>
    </xf>
    <xf numFmtId="0" fontId="1" fillId="3" borderId="13" xfId="0" applyFont="1" applyFill="1" applyBorder="1" applyAlignment="1" applyProtection="1">
      <alignment vertical="center"/>
    </xf>
    <xf numFmtId="0" fontId="1" fillId="3" borderId="14" xfId="0" applyFont="1" applyFill="1" applyBorder="1" applyAlignment="1" applyProtection="1">
      <alignment vertical="center"/>
    </xf>
    <xf numFmtId="0" fontId="18" fillId="3" borderId="6" xfId="0" applyFont="1" applyFill="1" applyBorder="1" applyAlignment="1" applyProtection="1">
      <alignment vertical="center"/>
    </xf>
    <xf numFmtId="0" fontId="18" fillId="3" borderId="0" xfId="0" applyFont="1" applyFill="1" applyBorder="1" applyAlignment="1" applyProtection="1">
      <alignment horizontal="center" vertical="center"/>
    </xf>
    <xf numFmtId="0" fontId="18" fillId="3" borderId="7" xfId="0" applyFont="1" applyFill="1" applyBorder="1" applyAlignment="1" applyProtection="1">
      <alignment horizontal="center" vertical="center"/>
    </xf>
    <xf numFmtId="0" fontId="18" fillId="3" borderId="24" xfId="0" applyFont="1" applyFill="1" applyBorder="1" applyAlignment="1" applyProtection="1">
      <alignment vertical="center"/>
    </xf>
    <xf numFmtId="0" fontId="18" fillId="3" borderId="13" xfId="0" applyFont="1" applyFill="1" applyBorder="1" applyAlignment="1" applyProtection="1">
      <alignment horizontal="center" vertical="center"/>
    </xf>
    <xf numFmtId="0" fontId="18" fillId="3" borderId="14" xfId="0" applyFont="1" applyFill="1" applyBorder="1" applyAlignment="1" applyProtection="1">
      <alignment horizontal="center" vertical="center"/>
    </xf>
    <xf numFmtId="0" fontId="9" fillId="3" borderId="0" xfId="0" applyFont="1" applyFill="1" applyProtection="1">
      <alignment vertical="center"/>
    </xf>
    <xf numFmtId="0" fontId="18" fillId="3" borderId="2" xfId="0" applyFont="1" applyFill="1" applyBorder="1" applyAlignment="1" applyProtection="1">
      <alignment vertical="center" textRotation="255"/>
    </xf>
    <xf numFmtId="0" fontId="29" fillId="3" borderId="2" xfId="0" applyFont="1" applyFill="1" applyBorder="1" applyAlignment="1" applyProtection="1">
      <alignment horizontal="center" vertical="center"/>
    </xf>
    <xf numFmtId="0" fontId="28" fillId="3" borderId="2" xfId="0" applyFont="1" applyFill="1" applyBorder="1" applyAlignment="1" applyProtection="1">
      <alignment horizontal="center" vertical="center"/>
    </xf>
    <xf numFmtId="0" fontId="7" fillId="3" borderId="0" xfId="0" applyFont="1" applyFill="1" applyBorder="1" applyAlignment="1" applyProtection="1">
      <alignment vertical="center" wrapText="1"/>
    </xf>
    <xf numFmtId="0" fontId="7" fillId="3" borderId="0" xfId="0" applyFont="1" applyFill="1" applyBorder="1" applyAlignment="1" applyProtection="1">
      <alignment vertical="center"/>
    </xf>
    <xf numFmtId="0" fontId="7" fillId="3" borderId="2" xfId="0" applyFont="1" applyFill="1" applyBorder="1" applyAlignment="1" applyProtection="1">
      <alignment vertical="center"/>
    </xf>
    <xf numFmtId="0" fontId="7" fillId="3" borderId="24" xfId="0" applyFont="1" applyFill="1" applyBorder="1" applyAlignment="1" applyProtection="1">
      <alignment vertical="center" wrapText="1"/>
    </xf>
    <xf numFmtId="0" fontId="7" fillId="3" borderId="14" xfId="0" applyFont="1" applyFill="1" applyBorder="1" applyAlignment="1" applyProtection="1">
      <alignment vertical="center" wrapText="1"/>
    </xf>
    <xf numFmtId="0" fontId="6" fillId="8" borderId="0" xfId="0" applyFont="1" applyFill="1" applyBorder="1" applyAlignment="1" applyProtection="1">
      <alignment vertical="center"/>
      <protection locked="0"/>
    </xf>
    <xf numFmtId="0" fontId="1" fillId="8" borderId="37" xfId="0" applyFont="1" applyFill="1" applyBorder="1" applyAlignment="1" applyProtection="1">
      <alignment vertical="center"/>
      <protection locked="0"/>
    </xf>
    <xf numFmtId="176" fontId="1" fillId="8" borderId="38" xfId="0" applyNumberFormat="1" applyFont="1" applyFill="1" applyBorder="1" applyAlignment="1" applyProtection="1">
      <alignment vertical="center"/>
      <protection locked="0"/>
    </xf>
    <xf numFmtId="0" fontId="1" fillId="8" borderId="0" xfId="0" applyNumberFormat="1" applyFont="1" applyFill="1" applyAlignment="1" applyProtection="1">
      <alignment vertical="center"/>
      <protection locked="0"/>
    </xf>
    <xf numFmtId="0" fontId="1" fillId="8" borderId="41" xfId="0" applyFont="1" applyFill="1" applyBorder="1" applyAlignment="1" applyProtection="1">
      <alignment vertical="center"/>
      <protection locked="0"/>
    </xf>
    <xf numFmtId="0" fontId="18" fillId="8" borderId="0" xfId="0" applyFont="1" applyFill="1" applyAlignment="1" applyProtection="1">
      <alignment horizontal="center" vertical="center"/>
      <protection locked="0"/>
    </xf>
    <xf numFmtId="0" fontId="1" fillId="8" borderId="37" xfId="0" applyFont="1" applyFill="1" applyBorder="1" applyProtection="1">
      <alignment vertical="center"/>
      <protection locked="0"/>
    </xf>
    <xf numFmtId="0" fontId="18" fillId="8" borderId="34" xfId="0" applyFont="1" applyFill="1" applyBorder="1" applyAlignment="1" applyProtection="1">
      <alignment vertical="center"/>
      <protection locked="0"/>
    </xf>
    <xf numFmtId="0" fontId="1" fillId="8" borderId="36" xfId="0" applyFont="1" applyFill="1" applyBorder="1" applyAlignment="1" applyProtection="1">
      <alignment vertical="center"/>
      <protection locked="0"/>
    </xf>
    <xf numFmtId="0" fontId="7" fillId="8" borderId="37" xfId="0" applyFont="1" applyFill="1" applyBorder="1" applyProtection="1">
      <alignment vertical="center"/>
      <protection locked="0"/>
    </xf>
    <xf numFmtId="0" fontId="7" fillId="8" borderId="0" xfId="0" applyFont="1" applyFill="1" applyProtection="1">
      <alignment vertical="center"/>
      <protection locked="0"/>
    </xf>
    <xf numFmtId="0" fontId="18" fillId="8" borderId="2" xfId="0" applyFont="1" applyFill="1" applyBorder="1" applyAlignment="1" applyProtection="1">
      <alignment vertical="center" textRotation="255"/>
      <protection locked="0"/>
    </xf>
    <xf numFmtId="0" fontId="1" fillId="8" borderId="2" xfId="0" applyFont="1" applyFill="1" applyBorder="1" applyAlignment="1" applyProtection="1">
      <alignment vertical="center"/>
      <protection locked="0"/>
    </xf>
    <xf numFmtId="0" fontId="1" fillId="8" borderId="24" xfId="0" applyFont="1" applyFill="1" applyBorder="1" applyAlignment="1" applyProtection="1">
      <alignment vertical="center"/>
      <protection locked="0"/>
    </xf>
    <xf numFmtId="0" fontId="1" fillId="8" borderId="30" xfId="0" applyFont="1" applyFill="1" applyBorder="1" applyAlignment="1" applyProtection="1">
      <alignment vertical="center"/>
      <protection locked="0"/>
    </xf>
    <xf numFmtId="0" fontId="1" fillId="8" borderId="31" xfId="0" applyFont="1" applyFill="1" applyBorder="1" applyAlignment="1" applyProtection="1">
      <alignment vertical="center"/>
      <protection locked="0"/>
    </xf>
    <xf numFmtId="0" fontId="1" fillId="8" borderId="39" xfId="0" applyFont="1" applyFill="1" applyBorder="1" applyAlignment="1" applyProtection="1">
      <alignment vertical="center"/>
      <protection locked="0"/>
    </xf>
    <xf numFmtId="0" fontId="1" fillId="8" borderId="40" xfId="0" applyFont="1" applyFill="1" applyBorder="1" applyAlignment="1" applyProtection="1">
      <alignment vertical="center"/>
      <protection locked="0"/>
    </xf>
    <xf numFmtId="0" fontId="1" fillId="8" borderId="32" xfId="0" applyFont="1" applyFill="1" applyBorder="1" applyAlignment="1" applyProtection="1">
      <alignment vertical="center"/>
      <protection locked="0"/>
    </xf>
    <xf numFmtId="0" fontId="1" fillId="8" borderId="33" xfId="0" applyFont="1" applyFill="1" applyBorder="1" applyAlignment="1" applyProtection="1">
      <alignment vertical="center"/>
      <protection locked="0"/>
    </xf>
    <xf numFmtId="0" fontId="18" fillId="8" borderId="0" xfId="0" applyFont="1" applyFill="1" applyBorder="1" applyAlignment="1" applyProtection="1">
      <alignment vertical="center" wrapText="1"/>
      <protection locked="0"/>
    </xf>
    <xf numFmtId="0" fontId="3" fillId="8" borderId="2" xfId="0" applyFont="1" applyFill="1" applyBorder="1" applyAlignment="1" applyProtection="1">
      <alignment vertical="center"/>
      <protection locked="0"/>
    </xf>
    <xf numFmtId="0" fontId="1" fillId="8" borderId="34" xfId="0" applyFont="1" applyFill="1" applyBorder="1" applyAlignment="1" applyProtection="1">
      <alignment vertical="center"/>
      <protection locked="0"/>
    </xf>
    <xf numFmtId="0" fontId="1" fillId="8" borderId="35" xfId="0" applyFont="1" applyFill="1" applyBorder="1" applyAlignment="1" applyProtection="1">
      <alignment vertical="center"/>
      <protection locked="0"/>
    </xf>
    <xf numFmtId="0" fontId="3" fillId="8" borderId="24" xfId="0" applyFont="1" applyFill="1" applyBorder="1" applyAlignment="1" applyProtection="1">
      <alignment vertical="center"/>
      <protection locked="0"/>
    </xf>
    <xf numFmtId="0" fontId="1" fillId="8" borderId="13" xfId="0" applyFont="1" applyFill="1" applyBorder="1" applyAlignment="1" applyProtection="1">
      <alignment vertical="center"/>
      <protection locked="0"/>
    </xf>
    <xf numFmtId="0" fontId="1" fillId="3" borderId="13" xfId="0" applyFont="1" applyFill="1" applyBorder="1" applyAlignment="1" applyProtection="1">
      <alignment vertical="center"/>
      <protection locked="0"/>
    </xf>
    <xf numFmtId="0" fontId="1" fillId="3" borderId="0"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8" fillId="3" borderId="2" xfId="0" applyFont="1" applyFill="1" applyBorder="1" applyAlignment="1" applyProtection="1">
      <alignment horizontal="center" vertical="center"/>
      <protection locked="0"/>
    </xf>
    <xf numFmtId="0" fontId="18" fillId="3" borderId="2" xfId="0" applyFont="1" applyFill="1" applyBorder="1" applyAlignment="1" applyProtection="1">
      <alignment horizontal="center" vertical="center"/>
      <protection locked="0"/>
    </xf>
    <xf numFmtId="0" fontId="0" fillId="0" borderId="0" xfId="0" applyBorder="1" applyProtection="1">
      <alignment vertical="center"/>
      <protection locked="0"/>
    </xf>
    <xf numFmtId="0" fontId="1" fillId="3" borderId="0" xfId="0" applyFont="1" applyFill="1" applyBorder="1" applyAlignment="1" applyProtection="1">
      <alignment horizontal="center" vertical="center"/>
      <protection locked="0"/>
    </xf>
    <xf numFmtId="0" fontId="4" fillId="3" borderId="3" xfId="0" applyFont="1" applyFill="1" applyBorder="1" applyAlignment="1" applyProtection="1">
      <alignment vertical="center"/>
    </xf>
    <xf numFmtId="0" fontId="4" fillId="3" borderId="4" xfId="0" applyFont="1" applyFill="1" applyBorder="1" applyAlignment="1" applyProtection="1">
      <alignment vertical="center"/>
    </xf>
    <xf numFmtId="0" fontId="4" fillId="3" borderId="5" xfId="0" applyFont="1" applyFill="1" applyBorder="1" applyAlignment="1" applyProtection="1">
      <alignment vertical="center"/>
    </xf>
    <xf numFmtId="0" fontId="4" fillId="3" borderId="6" xfId="0" applyFont="1" applyFill="1" applyBorder="1" applyAlignment="1" applyProtection="1">
      <alignment vertical="center"/>
    </xf>
    <xf numFmtId="0" fontId="4" fillId="3" borderId="0" xfId="0" applyFont="1" applyFill="1" applyBorder="1" applyAlignment="1" applyProtection="1">
      <alignment vertical="center"/>
    </xf>
    <xf numFmtId="0" fontId="4" fillId="3" borderId="7" xfId="0" applyFont="1" applyFill="1" applyBorder="1" applyAlignment="1" applyProtection="1">
      <alignment vertical="center"/>
    </xf>
    <xf numFmtId="0" fontId="4" fillId="3" borderId="8" xfId="0" applyFont="1" applyFill="1" applyBorder="1" applyAlignment="1" applyProtection="1">
      <alignment vertical="center"/>
    </xf>
    <xf numFmtId="0" fontId="4" fillId="3" borderId="1" xfId="0" applyFont="1" applyFill="1" applyBorder="1" applyAlignment="1" applyProtection="1">
      <alignment vertical="center"/>
    </xf>
    <xf numFmtId="0" fontId="4" fillId="3" borderId="9" xfId="0" applyFont="1" applyFill="1" applyBorder="1" applyAlignment="1" applyProtection="1">
      <alignment vertical="center"/>
    </xf>
    <xf numFmtId="0" fontId="26" fillId="2" borderId="2" xfId="0" applyFont="1" applyFill="1" applyBorder="1" applyAlignment="1" applyProtection="1">
      <alignment horizontal="left" vertical="center"/>
    </xf>
    <xf numFmtId="0" fontId="16" fillId="3" borderId="3" xfId="0" applyFont="1" applyFill="1" applyBorder="1" applyAlignment="1" applyProtection="1">
      <alignment horizontal="center" vertical="center"/>
    </xf>
    <xf numFmtId="0" fontId="16" fillId="3" borderId="4" xfId="0" applyFont="1" applyFill="1" applyBorder="1" applyAlignment="1" applyProtection="1">
      <alignment horizontal="center" vertical="center"/>
    </xf>
    <xf numFmtId="0" fontId="16" fillId="3" borderId="5" xfId="0" applyFont="1" applyFill="1" applyBorder="1" applyAlignment="1" applyProtection="1">
      <alignment horizontal="center" vertical="center"/>
    </xf>
    <xf numFmtId="0" fontId="16" fillId="3" borderId="6"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7" xfId="0" applyFont="1" applyFill="1" applyBorder="1" applyAlignment="1" applyProtection="1">
      <alignment horizontal="center" vertical="center"/>
    </xf>
    <xf numFmtId="0" fontId="16" fillId="3" borderId="8" xfId="0" applyFont="1" applyFill="1" applyBorder="1" applyAlignment="1" applyProtection="1">
      <alignment horizontal="center" vertical="center"/>
    </xf>
    <xf numFmtId="0" fontId="16" fillId="3" borderId="1" xfId="0" applyFont="1" applyFill="1" applyBorder="1" applyAlignment="1" applyProtection="1">
      <alignment horizontal="center" vertical="center"/>
    </xf>
    <xf numFmtId="0" fontId="16" fillId="3" borderId="9" xfId="0" applyFont="1" applyFill="1" applyBorder="1" applyAlignment="1" applyProtection="1">
      <alignment horizontal="center" vertical="center"/>
    </xf>
    <xf numFmtId="49" fontId="17" fillId="3" borderId="27" xfId="0" applyNumberFormat="1" applyFont="1" applyFill="1" applyBorder="1" applyAlignment="1" applyProtection="1">
      <alignment horizontal="center" vertical="center"/>
      <protection locked="0"/>
    </xf>
    <xf numFmtId="49" fontId="17" fillId="3" borderId="16" xfId="0" applyNumberFormat="1" applyFont="1" applyFill="1" applyBorder="1" applyAlignment="1" applyProtection="1">
      <alignment horizontal="center" vertical="center"/>
      <protection locked="0"/>
    </xf>
    <xf numFmtId="49" fontId="17" fillId="3" borderId="17" xfId="0" applyNumberFormat="1" applyFont="1" applyFill="1" applyBorder="1" applyAlignment="1" applyProtection="1">
      <alignment horizontal="center" vertical="center"/>
      <protection locked="0"/>
    </xf>
    <xf numFmtId="0" fontId="18" fillId="3" borderId="0" xfId="0" applyFont="1" applyFill="1" applyBorder="1" applyAlignment="1" applyProtection="1">
      <alignment horizontal="left" vertical="center"/>
      <protection locked="0"/>
    </xf>
    <xf numFmtId="0" fontId="1" fillId="3" borderId="0" xfId="0" applyFont="1" applyFill="1" applyBorder="1" applyAlignment="1" applyProtection="1">
      <alignment horizontal="left" vertical="center"/>
      <protection locked="0"/>
    </xf>
    <xf numFmtId="0" fontId="17" fillId="3" borderId="22" xfId="0" applyFont="1" applyFill="1" applyBorder="1" applyAlignment="1" applyProtection="1">
      <alignment horizontal="center" vertical="center"/>
    </xf>
    <xf numFmtId="0" fontId="17" fillId="3" borderId="20" xfId="0" applyFont="1" applyFill="1" applyBorder="1" applyAlignment="1" applyProtection="1">
      <alignment horizontal="center" vertical="center"/>
    </xf>
    <xf numFmtId="0" fontId="17" fillId="3" borderId="23" xfId="0" applyFont="1" applyFill="1" applyBorder="1" applyAlignment="1" applyProtection="1">
      <alignment horizontal="center" vertical="center"/>
    </xf>
    <xf numFmtId="49" fontId="17" fillId="3" borderId="24" xfId="0" applyNumberFormat="1" applyFont="1" applyFill="1" applyBorder="1" applyAlignment="1" applyProtection="1">
      <alignment horizontal="left" vertical="center"/>
      <protection locked="0"/>
    </xf>
    <xf numFmtId="49" fontId="17" fillId="3" borderId="13" xfId="0" applyNumberFormat="1" applyFont="1" applyFill="1" applyBorder="1" applyAlignment="1" applyProtection="1">
      <alignment horizontal="left" vertical="center"/>
      <protection locked="0"/>
    </xf>
    <xf numFmtId="49" fontId="17" fillId="3" borderId="19" xfId="0" applyNumberFormat="1" applyFont="1" applyFill="1" applyBorder="1" applyAlignment="1" applyProtection="1">
      <alignment horizontal="left" vertical="center"/>
      <protection locked="0"/>
    </xf>
    <xf numFmtId="49" fontId="17" fillId="3" borderId="25" xfId="0" applyNumberFormat="1" applyFont="1" applyFill="1" applyBorder="1" applyAlignment="1" applyProtection="1">
      <alignment horizontal="left" vertical="center"/>
      <protection locked="0"/>
    </xf>
    <xf numFmtId="49" fontId="17" fillId="3" borderId="20" xfId="0" applyNumberFormat="1" applyFont="1" applyFill="1" applyBorder="1" applyAlignment="1" applyProtection="1">
      <alignment horizontal="left" vertical="center"/>
      <protection locked="0"/>
    </xf>
    <xf numFmtId="49" fontId="17" fillId="3" borderId="26" xfId="0" applyNumberFormat="1" applyFont="1" applyFill="1" applyBorder="1" applyAlignment="1" applyProtection="1">
      <alignment horizontal="left" vertical="center"/>
      <protection locked="0"/>
    </xf>
    <xf numFmtId="0" fontId="17" fillId="3" borderId="16" xfId="0" applyFont="1" applyFill="1" applyBorder="1" applyAlignment="1" applyProtection="1">
      <alignment horizontal="center" vertical="center"/>
    </xf>
    <xf numFmtId="0" fontId="17" fillId="3" borderId="18" xfId="0" applyFont="1" applyFill="1" applyBorder="1" applyAlignment="1" applyProtection="1">
      <alignment horizontal="center" vertical="center"/>
    </xf>
    <xf numFmtId="0" fontId="17" fillId="3" borderId="15" xfId="0" applyFont="1" applyFill="1" applyBorder="1" applyAlignment="1" applyProtection="1">
      <alignment horizontal="center" vertical="center"/>
    </xf>
    <xf numFmtId="0" fontId="17" fillId="3" borderId="21" xfId="0" applyFont="1" applyFill="1" applyBorder="1" applyAlignment="1" applyProtection="1">
      <alignment horizontal="center" vertical="center"/>
    </xf>
    <xf numFmtId="0" fontId="17" fillId="3" borderId="13"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49" fontId="17" fillId="3" borderId="18" xfId="0" applyNumberFormat="1" applyFont="1" applyFill="1" applyBorder="1" applyAlignment="1" applyProtection="1">
      <alignment horizontal="center" vertical="center"/>
      <protection locked="0"/>
    </xf>
    <xf numFmtId="0" fontId="18" fillId="3" borderId="24" xfId="0" applyFont="1" applyFill="1" applyBorder="1" applyAlignment="1" applyProtection="1">
      <alignment horizontal="center" vertical="center"/>
    </xf>
    <xf numFmtId="0" fontId="18" fillId="3" borderId="13" xfId="0" applyFont="1" applyFill="1" applyBorder="1" applyAlignment="1" applyProtection="1">
      <alignment horizontal="center" vertical="center"/>
    </xf>
    <xf numFmtId="0" fontId="18" fillId="3" borderId="14" xfId="0" applyFont="1" applyFill="1" applyBorder="1" applyAlignment="1" applyProtection="1">
      <alignment horizontal="center" vertical="center"/>
    </xf>
    <xf numFmtId="0" fontId="11" fillId="2" borderId="3" xfId="0" applyFont="1" applyFill="1" applyBorder="1" applyAlignment="1" applyProtection="1">
      <alignment horizontal="center" vertical="center" textRotation="255"/>
    </xf>
    <xf numFmtId="0" fontId="12" fillId="2" borderId="6" xfId="0" applyFont="1" applyFill="1" applyBorder="1" applyAlignment="1" applyProtection="1">
      <alignment horizontal="center" vertical="center" textRotation="255"/>
    </xf>
    <xf numFmtId="0" fontId="12" fillId="2" borderId="8" xfId="0" applyFont="1" applyFill="1" applyBorder="1" applyAlignment="1" applyProtection="1">
      <alignment horizontal="center" vertical="center" textRotation="255"/>
    </xf>
    <xf numFmtId="0" fontId="6" fillId="3" borderId="10" xfId="0" applyFont="1" applyFill="1" applyBorder="1" applyAlignment="1" applyProtection="1">
      <alignment horizontal="center" vertical="center" wrapText="1"/>
    </xf>
    <xf numFmtId="0" fontId="6" fillId="3" borderId="11"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textRotation="255"/>
    </xf>
    <xf numFmtId="0" fontId="11" fillId="2" borderId="11" xfId="0" applyFont="1" applyFill="1" applyBorder="1" applyAlignment="1" applyProtection="1">
      <alignment horizontal="center" vertical="center" textRotation="255"/>
    </xf>
    <xf numFmtId="0" fontId="11" fillId="2" borderId="12" xfId="0" applyFont="1" applyFill="1" applyBorder="1" applyAlignment="1" applyProtection="1">
      <alignment horizontal="center" vertical="center" textRotation="255"/>
    </xf>
    <xf numFmtId="0" fontId="3" fillId="3" borderId="4"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3" fillId="3" borderId="12" xfId="0" applyFont="1" applyFill="1" applyBorder="1" applyAlignment="1" applyProtection="1">
      <alignment horizontal="center" vertical="center" wrapText="1"/>
    </xf>
    <xf numFmtId="0" fontId="3" fillId="3" borderId="10" xfId="0" applyFont="1" applyFill="1" applyBorder="1" applyAlignment="1" applyProtection="1">
      <alignment horizontal="center" vertical="center" wrapText="1"/>
    </xf>
    <xf numFmtId="0" fontId="3" fillId="3" borderId="10"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3" borderId="12" xfId="0" applyFont="1" applyFill="1" applyBorder="1" applyAlignment="1" applyProtection="1">
      <alignment horizontal="center" vertical="center"/>
    </xf>
    <xf numFmtId="0" fontId="6" fillId="3" borderId="10" xfId="0" applyFont="1" applyFill="1" applyBorder="1" applyAlignment="1" applyProtection="1">
      <alignment horizontal="center" vertical="center"/>
    </xf>
    <xf numFmtId="0" fontId="6" fillId="3" borderId="11" xfId="0" applyFont="1" applyFill="1" applyBorder="1" applyAlignment="1" applyProtection="1">
      <alignment horizontal="center" vertical="center"/>
    </xf>
    <xf numFmtId="0" fontId="3" fillId="3" borderId="1"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6" fillId="3" borderId="1" xfId="0" applyFont="1" applyFill="1" applyBorder="1" applyAlignment="1" applyProtection="1">
      <alignment horizontal="left" vertical="center"/>
      <protection locked="0"/>
    </xf>
    <xf numFmtId="0" fontId="3" fillId="3" borderId="1" xfId="0" applyFont="1" applyFill="1" applyBorder="1" applyAlignment="1" applyProtection="1">
      <alignment horizontal="left" vertical="center"/>
    </xf>
    <xf numFmtId="0" fontId="6" fillId="3"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18" fillId="8" borderId="2" xfId="0" applyFont="1" applyFill="1" applyBorder="1" applyAlignment="1" applyProtection="1">
      <alignment horizontal="center" vertical="center" wrapText="1"/>
      <protection locked="0"/>
    </xf>
    <xf numFmtId="0" fontId="1" fillId="8" borderId="2" xfId="0" applyFont="1" applyFill="1" applyBorder="1" applyAlignment="1" applyProtection="1">
      <alignment horizontal="center" vertical="center"/>
      <protection locked="0"/>
    </xf>
    <xf numFmtId="0" fontId="1" fillId="8" borderId="0"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xf>
    <xf numFmtId="0" fontId="18" fillId="3" borderId="24" xfId="0" applyFont="1" applyFill="1" applyBorder="1" applyAlignment="1" applyProtection="1">
      <alignment horizontal="center" vertical="center"/>
      <protection locked="0"/>
    </xf>
    <xf numFmtId="0" fontId="18" fillId="3" borderId="14" xfId="0" applyFont="1" applyFill="1" applyBorder="1" applyAlignment="1" applyProtection="1">
      <alignment horizontal="center" vertical="center"/>
      <protection locked="0"/>
    </xf>
    <xf numFmtId="0" fontId="1" fillId="3" borderId="2" xfId="0" applyFont="1" applyFill="1" applyBorder="1" applyAlignment="1" applyProtection="1">
      <alignment horizontal="left" vertical="center"/>
      <protection locked="0"/>
    </xf>
    <xf numFmtId="0" fontId="7" fillId="3" borderId="2" xfId="0" applyFont="1" applyFill="1" applyBorder="1" applyAlignment="1" applyProtection="1">
      <alignment horizontal="left" vertical="center"/>
    </xf>
    <xf numFmtId="0" fontId="18" fillId="3" borderId="3"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8" fillId="3" borderId="2" xfId="0" applyFont="1" applyFill="1" applyBorder="1" applyAlignment="1" applyProtection="1">
      <alignment horizontal="center" vertical="center" wrapText="1"/>
    </xf>
    <xf numFmtId="0" fontId="28" fillId="3" borderId="2" xfId="0" applyFont="1" applyFill="1" applyBorder="1" applyAlignment="1" applyProtection="1">
      <alignment horizontal="center" vertical="center"/>
    </xf>
    <xf numFmtId="0" fontId="29" fillId="3" borderId="2" xfId="0" applyFont="1" applyFill="1" applyBorder="1" applyAlignment="1" applyProtection="1">
      <alignment horizontal="center" vertical="center"/>
    </xf>
    <xf numFmtId="0" fontId="7" fillId="3" borderId="2"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protection locked="0"/>
    </xf>
    <xf numFmtId="0" fontId="1" fillId="3" borderId="24" xfId="0" applyFont="1" applyFill="1" applyBorder="1" applyAlignment="1" applyProtection="1">
      <alignment horizontal="left" vertical="center"/>
      <protection locked="0"/>
    </xf>
    <xf numFmtId="0" fontId="1" fillId="3" borderId="13" xfId="0" applyFont="1" applyFill="1" applyBorder="1" applyAlignment="1" applyProtection="1">
      <alignment horizontal="left" vertical="center"/>
      <protection locked="0"/>
    </xf>
    <xf numFmtId="0" fontId="1" fillId="3" borderId="14" xfId="0" applyFont="1" applyFill="1" applyBorder="1" applyAlignment="1" applyProtection="1">
      <alignment horizontal="left" vertical="center"/>
      <protection locked="0"/>
    </xf>
    <xf numFmtId="0" fontId="16" fillId="3" borderId="13" xfId="0" applyFont="1" applyFill="1" applyBorder="1" applyAlignment="1" applyProtection="1">
      <alignment horizontal="center" vertical="center"/>
    </xf>
    <xf numFmtId="0" fontId="16" fillId="3" borderId="24" xfId="0" applyFont="1" applyFill="1" applyBorder="1" applyAlignment="1" applyProtection="1">
      <alignment horizontal="center" vertical="center"/>
    </xf>
    <xf numFmtId="0" fontId="16" fillId="3" borderId="14" xfId="0" applyFont="1" applyFill="1" applyBorder="1" applyAlignment="1" applyProtection="1">
      <alignment horizontal="center" vertical="center"/>
    </xf>
    <xf numFmtId="0" fontId="28" fillId="3" borderId="2" xfId="0" applyFont="1" applyFill="1" applyBorder="1" applyAlignment="1" applyProtection="1">
      <alignment horizontal="left" vertical="center"/>
    </xf>
    <xf numFmtId="0" fontId="29" fillId="3" borderId="2" xfId="0" applyFont="1" applyFill="1" applyBorder="1" applyAlignment="1" applyProtection="1">
      <alignment horizontal="left" vertical="center"/>
    </xf>
    <xf numFmtId="0" fontId="1" fillId="3" borderId="3" xfId="0" applyFont="1" applyFill="1" applyBorder="1" applyAlignment="1" applyProtection="1">
      <alignment horizontal="left" vertical="top" wrapText="1"/>
      <protection locked="0"/>
    </xf>
  </cellXfs>
  <cellStyles count="5">
    <cellStyle name="桁区切り 2" xfId="3"/>
    <cellStyle name="標準" xfId="0" builtinId="0"/>
    <cellStyle name="標準 2" xfId="4"/>
    <cellStyle name="標準 3" xfId="2"/>
    <cellStyle name="標準 4" xfId="1"/>
  </cellStyles>
  <dxfs count="124">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Y$97" lockText="1" noThreeD="1"/>
</file>

<file path=xl/ctrlProps/ctrlProp10.xml><?xml version="1.0" encoding="utf-8"?>
<formControlPr xmlns="http://schemas.microsoft.com/office/spreadsheetml/2009/9/main" objectType="CheckBox" fmlaLink="$Y$106" lockText="1" noThreeD="1"/>
</file>

<file path=xl/ctrlProps/ctrlProp100.xml><?xml version="1.0" encoding="utf-8"?>
<formControlPr xmlns="http://schemas.microsoft.com/office/spreadsheetml/2009/9/main" objectType="CheckBox" fmlaLink="$AB$66" lockText="1" noThreeD="1"/>
</file>

<file path=xl/ctrlProps/ctrlProp101.xml><?xml version="1.0" encoding="utf-8"?>
<formControlPr xmlns="http://schemas.microsoft.com/office/spreadsheetml/2009/9/main" objectType="CheckBox" fmlaLink="$AB$70" lockText="1" noThreeD="1"/>
</file>

<file path=xl/ctrlProps/ctrlProp102.xml><?xml version="1.0" encoding="utf-8"?>
<formControlPr xmlns="http://schemas.microsoft.com/office/spreadsheetml/2009/9/main" objectType="CheckBox" fmlaLink="$AB$68" lockText="1" noThreeD="1"/>
</file>

<file path=xl/ctrlProps/ctrlProp103.xml><?xml version="1.0" encoding="utf-8"?>
<formControlPr xmlns="http://schemas.microsoft.com/office/spreadsheetml/2009/9/main" objectType="CheckBox" fmlaLink="$AB$69" lockText="1" noThreeD="1"/>
</file>

<file path=xl/ctrlProps/ctrlProp104.xml><?xml version="1.0" encoding="utf-8"?>
<formControlPr xmlns="http://schemas.microsoft.com/office/spreadsheetml/2009/9/main" objectType="CheckBox" fmlaLink="$AB$71" lockText="1" noThreeD="1"/>
</file>

<file path=xl/ctrlProps/ctrlProp105.xml><?xml version="1.0" encoding="utf-8"?>
<formControlPr xmlns="http://schemas.microsoft.com/office/spreadsheetml/2009/9/main" objectType="CheckBox" fmlaLink="$AB$73" lockText="1" noThreeD="1"/>
</file>

<file path=xl/ctrlProps/ctrlProp106.xml><?xml version="1.0" encoding="utf-8"?>
<formControlPr xmlns="http://schemas.microsoft.com/office/spreadsheetml/2009/9/main" objectType="CheckBox" fmlaLink="$AB$74" lockText="1" noThreeD="1"/>
</file>

<file path=xl/ctrlProps/ctrlProp107.xml><?xml version="1.0" encoding="utf-8"?>
<formControlPr xmlns="http://schemas.microsoft.com/office/spreadsheetml/2009/9/main" objectType="CheckBox" fmlaLink="$AB$78" lockText="1" noThreeD="1"/>
</file>

<file path=xl/ctrlProps/ctrlProp108.xml><?xml version="1.0" encoding="utf-8"?>
<formControlPr xmlns="http://schemas.microsoft.com/office/spreadsheetml/2009/9/main" objectType="CheckBox" fmlaLink="$AB$75" lockText="1" noThreeD="1"/>
</file>

<file path=xl/ctrlProps/ctrlProp109.xml><?xml version="1.0" encoding="utf-8"?>
<formControlPr xmlns="http://schemas.microsoft.com/office/spreadsheetml/2009/9/main" objectType="CheckBox" fmlaLink="$AB$76" lockText="1" noThreeD="1"/>
</file>

<file path=xl/ctrlProps/ctrlProp11.xml><?xml version="1.0" encoding="utf-8"?>
<formControlPr xmlns="http://schemas.microsoft.com/office/spreadsheetml/2009/9/main" objectType="CheckBox" fmlaLink="$Y$104" lockText="1" noThreeD="1"/>
</file>

<file path=xl/ctrlProps/ctrlProp110.xml><?xml version="1.0" encoding="utf-8"?>
<formControlPr xmlns="http://schemas.microsoft.com/office/spreadsheetml/2009/9/main" objectType="CheckBox" fmlaLink="$AB$80" lockText="1" noThreeD="1"/>
</file>

<file path=xl/ctrlProps/ctrlProp111.xml><?xml version="1.0" encoding="utf-8"?>
<formControlPr xmlns="http://schemas.microsoft.com/office/spreadsheetml/2009/9/main" objectType="CheckBox" fmlaLink="$AB$79" lockText="1" noThreeD="1"/>
</file>

<file path=xl/ctrlProps/ctrlProp112.xml><?xml version="1.0" encoding="utf-8"?>
<formControlPr xmlns="http://schemas.microsoft.com/office/spreadsheetml/2009/9/main" objectType="CheckBox" fmlaLink="$AB$81" lockText="1" noThreeD="1"/>
</file>

<file path=xl/ctrlProps/ctrlProp113.xml><?xml version="1.0" encoding="utf-8"?>
<formControlPr xmlns="http://schemas.microsoft.com/office/spreadsheetml/2009/9/main" objectType="CheckBox" fmlaLink="$AB$94" lockText="1" noThreeD="1"/>
</file>

<file path=xl/ctrlProps/ctrlProp114.xml><?xml version="1.0" encoding="utf-8"?>
<formControlPr xmlns="http://schemas.microsoft.com/office/spreadsheetml/2009/9/main" objectType="CheckBox" fmlaLink="$AB$84" lockText="1" noThreeD="1"/>
</file>

<file path=xl/ctrlProps/ctrlProp115.xml><?xml version="1.0" encoding="utf-8"?>
<formControlPr xmlns="http://schemas.microsoft.com/office/spreadsheetml/2009/9/main" objectType="CheckBox" fmlaLink="$AB$82" lockText="1" noThreeD="1"/>
</file>

<file path=xl/ctrlProps/ctrlProp116.xml><?xml version="1.0" encoding="utf-8"?>
<formControlPr xmlns="http://schemas.microsoft.com/office/spreadsheetml/2009/9/main" objectType="CheckBox" fmlaLink="$AB$83" lockText="1" noThreeD="1"/>
</file>

<file path=xl/ctrlProps/ctrlProp117.xml><?xml version="1.0" encoding="utf-8"?>
<formControlPr xmlns="http://schemas.microsoft.com/office/spreadsheetml/2009/9/main" objectType="CheckBox" fmlaLink="$AB$95" lockText="1" noThreeD="1"/>
</file>

<file path=xl/ctrlProps/ctrlProp118.xml><?xml version="1.0" encoding="utf-8"?>
<formControlPr xmlns="http://schemas.microsoft.com/office/spreadsheetml/2009/9/main" objectType="CheckBox" fmlaLink="$AB$85" lockText="1" noThreeD="1"/>
</file>

<file path=xl/ctrlProps/ctrlProp119.xml><?xml version="1.0" encoding="utf-8"?>
<formControlPr xmlns="http://schemas.microsoft.com/office/spreadsheetml/2009/9/main" objectType="CheckBox" fmlaLink="$AB$100" lockText="1" noThreeD="1"/>
</file>

<file path=xl/ctrlProps/ctrlProp12.xml><?xml version="1.0" encoding="utf-8"?>
<formControlPr xmlns="http://schemas.microsoft.com/office/spreadsheetml/2009/9/main" objectType="CheckBox" fmlaLink="$Y$109" lockText="1" noThreeD="1"/>
</file>

<file path=xl/ctrlProps/ctrlProp120.xml><?xml version="1.0" encoding="utf-8"?>
<formControlPr xmlns="http://schemas.microsoft.com/office/spreadsheetml/2009/9/main" objectType="CheckBox" fmlaLink="$AB$97" lockText="1" noThreeD="1"/>
</file>

<file path=xl/ctrlProps/ctrlProp121.xml><?xml version="1.0" encoding="utf-8"?>
<formControlPr xmlns="http://schemas.microsoft.com/office/spreadsheetml/2009/9/main" objectType="CheckBox" fmlaLink="$AB$99" lockText="1" noThreeD="1"/>
</file>

<file path=xl/ctrlProps/ctrlProp122.xml><?xml version="1.0" encoding="utf-8"?>
<formControlPr xmlns="http://schemas.microsoft.com/office/spreadsheetml/2009/9/main" objectType="CheckBox" fmlaLink="$AB$98" lockText="1" noThreeD="1"/>
</file>

<file path=xl/ctrlProps/ctrlProp123.xml><?xml version="1.0" encoding="utf-8"?>
<formControlPr xmlns="http://schemas.microsoft.com/office/spreadsheetml/2009/9/main" objectType="CheckBox" fmlaLink="$AB$96" lockText="1" noThreeD="1"/>
</file>

<file path=xl/ctrlProps/ctrlProp124.xml><?xml version="1.0" encoding="utf-8"?>
<formControlPr xmlns="http://schemas.microsoft.com/office/spreadsheetml/2009/9/main" objectType="CheckBox" fmlaLink="$AB$92" lockText="1" noThreeD="1"/>
</file>

<file path=xl/ctrlProps/ctrlProp125.xml><?xml version="1.0" encoding="utf-8"?>
<formControlPr xmlns="http://schemas.microsoft.com/office/spreadsheetml/2009/9/main" objectType="CheckBox" fmlaLink="$AB$89" lockText="1" noThreeD="1"/>
</file>

<file path=xl/ctrlProps/ctrlProp126.xml><?xml version="1.0" encoding="utf-8"?>
<formControlPr xmlns="http://schemas.microsoft.com/office/spreadsheetml/2009/9/main" objectType="CheckBox" fmlaLink="$AB$91" lockText="1" noThreeD="1"/>
</file>

<file path=xl/ctrlProps/ctrlProp127.xml><?xml version="1.0" encoding="utf-8"?>
<formControlPr xmlns="http://schemas.microsoft.com/office/spreadsheetml/2009/9/main" objectType="CheckBox" fmlaLink="$AB$88" lockText="1" noThreeD="1"/>
</file>

<file path=xl/ctrlProps/ctrlProp128.xml><?xml version="1.0" encoding="utf-8"?>
<formControlPr xmlns="http://schemas.microsoft.com/office/spreadsheetml/2009/9/main" objectType="CheckBox" fmlaLink="$AB$90" lockText="1" noThreeD="1"/>
</file>

<file path=xl/ctrlProps/ctrlProp129.xml><?xml version="1.0" encoding="utf-8"?>
<formControlPr xmlns="http://schemas.microsoft.com/office/spreadsheetml/2009/9/main" objectType="CheckBox" fmlaLink="$AB$87" lockText="1" noThreeD="1"/>
</file>

<file path=xl/ctrlProps/ctrlProp13.xml><?xml version="1.0" encoding="utf-8"?>
<formControlPr xmlns="http://schemas.microsoft.com/office/spreadsheetml/2009/9/main" objectType="CheckBox" fmlaLink="$Y$110" lockText="1" noThreeD="1"/>
</file>

<file path=xl/ctrlProps/ctrlProp130.xml><?xml version="1.0" encoding="utf-8"?>
<formControlPr xmlns="http://schemas.microsoft.com/office/spreadsheetml/2009/9/main" objectType="CheckBox" fmlaLink="$AB$47" lockText="1" noThreeD="1"/>
</file>

<file path=xl/ctrlProps/ctrlProp131.xml><?xml version="1.0" encoding="utf-8"?>
<formControlPr xmlns="http://schemas.microsoft.com/office/spreadsheetml/2009/9/main" objectType="CheckBox" fmlaLink="$V$32" lockText="1" noThreeD="1"/>
</file>

<file path=xl/ctrlProps/ctrlProp132.xml><?xml version="1.0" encoding="utf-8"?>
<formControlPr xmlns="http://schemas.microsoft.com/office/spreadsheetml/2009/9/main" objectType="CheckBox" fmlaLink="$V$7" lockText="1" noThreeD="1"/>
</file>

<file path=xl/ctrlProps/ctrlProp133.xml><?xml version="1.0" encoding="utf-8"?>
<formControlPr xmlns="http://schemas.microsoft.com/office/spreadsheetml/2009/9/main" objectType="CheckBox" fmlaLink="$V$8" lockText="1" noThreeD="1"/>
</file>

<file path=xl/ctrlProps/ctrlProp134.xml><?xml version="1.0" encoding="utf-8"?>
<formControlPr xmlns="http://schemas.microsoft.com/office/spreadsheetml/2009/9/main" objectType="CheckBox" fmlaLink="$V$9" lockText="1" noThreeD="1"/>
</file>

<file path=xl/ctrlProps/ctrlProp135.xml><?xml version="1.0" encoding="utf-8"?>
<formControlPr xmlns="http://schemas.microsoft.com/office/spreadsheetml/2009/9/main" objectType="CheckBox" fmlaLink="$V$11" lockText="1" noThreeD="1"/>
</file>

<file path=xl/ctrlProps/ctrlProp136.xml><?xml version="1.0" encoding="utf-8"?>
<formControlPr xmlns="http://schemas.microsoft.com/office/spreadsheetml/2009/9/main" objectType="CheckBox" fmlaLink="$V$12" lockText="1" noThreeD="1"/>
</file>

<file path=xl/ctrlProps/ctrlProp137.xml><?xml version="1.0" encoding="utf-8"?>
<formControlPr xmlns="http://schemas.microsoft.com/office/spreadsheetml/2009/9/main" objectType="CheckBox" fmlaLink="$V$14" lockText="1" noThreeD="1"/>
</file>

<file path=xl/ctrlProps/ctrlProp138.xml><?xml version="1.0" encoding="utf-8"?>
<formControlPr xmlns="http://schemas.microsoft.com/office/spreadsheetml/2009/9/main" objectType="CheckBox" fmlaLink="$V$16" lockText="1" noThreeD="1"/>
</file>

<file path=xl/ctrlProps/ctrlProp139.xml><?xml version="1.0" encoding="utf-8"?>
<formControlPr xmlns="http://schemas.microsoft.com/office/spreadsheetml/2009/9/main" objectType="CheckBox" fmlaLink="$V$15" lockText="1" noThreeD="1"/>
</file>

<file path=xl/ctrlProps/ctrlProp14.xml><?xml version="1.0" encoding="utf-8"?>
<formControlPr xmlns="http://schemas.microsoft.com/office/spreadsheetml/2009/9/main" objectType="CheckBox" fmlaLink="$Y$111" lockText="1" noThreeD="1"/>
</file>

<file path=xl/ctrlProps/ctrlProp140.xml><?xml version="1.0" encoding="utf-8"?>
<formControlPr xmlns="http://schemas.microsoft.com/office/spreadsheetml/2009/9/main" objectType="CheckBox" fmlaLink="$V$17" lockText="1" noThreeD="1"/>
</file>

<file path=xl/ctrlProps/ctrlProp141.xml><?xml version="1.0" encoding="utf-8"?>
<formControlPr xmlns="http://schemas.microsoft.com/office/spreadsheetml/2009/9/main" objectType="CheckBox" fmlaLink="$V$18" lockText="1" noThreeD="1"/>
</file>

<file path=xl/ctrlProps/ctrlProp142.xml><?xml version="1.0" encoding="utf-8"?>
<formControlPr xmlns="http://schemas.microsoft.com/office/spreadsheetml/2009/9/main" objectType="CheckBox" fmlaLink="$V$19" lockText="1" noThreeD="1"/>
</file>

<file path=xl/ctrlProps/ctrlProp143.xml><?xml version="1.0" encoding="utf-8"?>
<formControlPr xmlns="http://schemas.microsoft.com/office/spreadsheetml/2009/9/main" objectType="CheckBox" fmlaLink="$V$21" lockText="1" noThreeD="1"/>
</file>

<file path=xl/ctrlProps/ctrlProp144.xml><?xml version="1.0" encoding="utf-8"?>
<formControlPr xmlns="http://schemas.microsoft.com/office/spreadsheetml/2009/9/main" objectType="CheckBox" fmlaLink="$V$29" lockText="1" noThreeD="1"/>
</file>

<file path=xl/ctrlProps/ctrlProp145.xml><?xml version="1.0" encoding="utf-8"?>
<formControlPr xmlns="http://schemas.microsoft.com/office/spreadsheetml/2009/9/main" objectType="CheckBox" fmlaLink="$V$27" lockText="1" noThreeD="1"/>
</file>

<file path=xl/ctrlProps/ctrlProp146.xml><?xml version="1.0" encoding="utf-8"?>
<formControlPr xmlns="http://schemas.microsoft.com/office/spreadsheetml/2009/9/main" objectType="CheckBox" fmlaLink="$V$23" lockText="1" noThreeD="1"/>
</file>

<file path=xl/ctrlProps/ctrlProp147.xml><?xml version="1.0" encoding="utf-8"?>
<formControlPr xmlns="http://schemas.microsoft.com/office/spreadsheetml/2009/9/main" objectType="CheckBox" fmlaLink="$V$25" lockText="1" noThreeD="1"/>
</file>

<file path=xl/ctrlProps/ctrlProp148.xml><?xml version="1.0" encoding="utf-8"?>
<formControlPr xmlns="http://schemas.microsoft.com/office/spreadsheetml/2009/9/main" objectType="CheckBox" fmlaLink="$V$20" lockText="1" noThreeD="1"/>
</file>

<file path=xl/ctrlProps/ctrlProp149.xml><?xml version="1.0" encoding="utf-8"?>
<formControlPr xmlns="http://schemas.microsoft.com/office/spreadsheetml/2009/9/main" objectType="CheckBox" fmlaLink="$V$22" lockText="1" noThreeD="1"/>
</file>

<file path=xl/ctrlProps/ctrlProp15.xml><?xml version="1.0" encoding="utf-8"?>
<formControlPr xmlns="http://schemas.microsoft.com/office/spreadsheetml/2009/9/main" objectType="CheckBox" fmlaLink="$Y$113" lockText="1" noThreeD="1"/>
</file>

<file path=xl/ctrlProps/ctrlProp150.xml><?xml version="1.0" encoding="utf-8"?>
<formControlPr xmlns="http://schemas.microsoft.com/office/spreadsheetml/2009/9/main" objectType="CheckBox" fmlaLink="$V$30" lockText="1" noThreeD="1"/>
</file>

<file path=xl/ctrlProps/ctrlProp151.xml><?xml version="1.0" encoding="utf-8"?>
<formControlPr xmlns="http://schemas.microsoft.com/office/spreadsheetml/2009/9/main" objectType="CheckBox" fmlaLink="$V$28" lockText="1" noThreeD="1"/>
</file>

<file path=xl/ctrlProps/ctrlProp152.xml><?xml version="1.0" encoding="utf-8"?>
<formControlPr xmlns="http://schemas.microsoft.com/office/spreadsheetml/2009/9/main" objectType="CheckBox" fmlaLink="$V$24" lockText="1" noThreeD="1"/>
</file>

<file path=xl/ctrlProps/ctrlProp153.xml><?xml version="1.0" encoding="utf-8"?>
<formControlPr xmlns="http://schemas.microsoft.com/office/spreadsheetml/2009/9/main" objectType="CheckBox" fmlaLink="$V$26" lockText="1" noThreeD="1"/>
</file>

<file path=xl/ctrlProps/ctrlProp154.xml><?xml version="1.0" encoding="utf-8"?>
<formControlPr xmlns="http://schemas.microsoft.com/office/spreadsheetml/2009/9/main" objectType="CheckBox" fmlaLink="$V$35" lockText="1" noThreeD="1"/>
</file>

<file path=xl/ctrlProps/ctrlProp155.xml><?xml version="1.0" encoding="utf-8"?>
<formControlPr xmlns="http://schemas.microsoft.com/office/spreadsheetml/2009/9/main" objectType="CheckBox" fmlaLink="$V$33" lockText="1" noThreeD="1"/>
</file>

<file path=xl/ctrlProps/ctrlProp156.xml><?xml version="1.0" encoding="utf-8"?>
<formControlPr xmlns="http://schemas.microsoft.com/office/spreadsheetml/2009/9/main" objectType="CheckBox" fmlaLink="$V$36" lockText="1" noThreeD="1"/>
</file>

<file path=xl/ctrlProps/ctrlProp157.xml><?xml version="1.0" encoding="utf-8"?>
<formControlPr xmlns="http://schemas.microsoft.com/office/spreadsheetml/2009/9/main" objectType="CheckBox" fmlaLink="$V$34" lockText="1" noThreeD="1"/>
</file>

<file path=xl/ctrlProps/ctrlProp158.xml><?xml version="1.0" encoding="utf-8"?>
<formControlPr xmlns="http://schemas.microsoft.com/office/spreadsheetml/2009/9/main" objectType="CheckBox" fmlaLink="$V$37" lockText="1" noThreeD="1"/>
</file>

<file path=xl/ctrlProps/ctrlProp159.xml><?xml version="1.0" encoding="utf-8"?>
<formControlPr xmlns="http://schemas.microsoft.com/office/spreadsheetml/2009/9/main" objectType="CheckBox" fmlaLink="$V$48" lockText="1" noThreeD="1"/>
</file>

<file path=xl/ctrlProps/ctrlProp16.xml><?xml version="1.0" encoding="utf-8"?>
<formControlPr xmlns="http://schemas.microsoft.com/office/spreadsheetml/2009/9/main" objectType="CheckBox" fmlaLink="$Y$112" lockText="1" noThreeD="1"/>
</file>

<file path=xl/ctrlProps/ctrlProp160.xml><?xml version="1.0" encoding="utf-8"?>
<formControlPr xmlns="http://schemas.microsoft.com/office/spreadsheetml/2009/9/main" objectType="CheckBox" fmlaLink="$V$49" lockText="1" noThreeD="1"/>
</file>

<file path=xl/ctrlProps/ctrlProp161.xml><?xml version="1.0" encoding="utf-8"?>
<formControlPr xmlns="http://schemas.microsoft.com/office/spreadsheetml/2009/9/main" objectType="CheckBox" fmlaLink="$V$53" lockText="1" noThreeD="1"/>
</file>

<file path=xl/ctrlProps/ctrlProp162.xml><?xml version="1.0" encoding="utf-8"?>
<formControlPr xmlns="http://schemas.microsoft.com/office/spreadsheetml/2009/9/main" objectType="CheckBox" fmlaLink="$V$52" lockText="1" noThreeD="1"/>
</file>

<file path=xl/ctrlProps/ctrlProp163.xml><?xml version="1.0" encoding="utf-8"?>
<formControlPr xmlns="http://schemas.microsoft.com/office/spreadsheetml/2009/9/main" objectType="CheckBox" fmlaLink="$V$50" lockText="1" noThreeD="1"/>
</file>

<file path=xl/ctrlProps/ctrlProp164.xml><?xml version="1.0" encoding="utf-8"?>
<formControlPr xmlns="http://schemas.microsoft.com/office/spreadsheetml/2009/9/main" objectType="CheckBox" fmlaLink="$V$51" lockText="1" noThreeD="1"/>
</file>

<file path=xl/ctrlProps/ctrlProp165.xml><?xml version="1.0" encoding="utf-8"?>
<formControlPr xmlns="http://schemas.microsoft.com/office/spreadsheetml/2009/9/main" objectType="CheckBox" fmlaLink="$V$54" lockText="1" noThreeD="1"/>
</file>

<file path=xl/ctrlProps/ctrlProp166.xml><?xml version="1.0" encoding="utf-8"?>
<formControlPr xmlns="http://schemas.microsoft.com/office/spreadsheetml/2009/9/main" objectType="CheckBox" fmlaLink="$V$56" lockText="1" noThreeD="1"/>
</file>

<file path=xl/ctrlProps/ctrlProp167.xml><?xml version="1.0" encoding="utf-8"?>
<formControlPr xmlns="http://schemas.microsoft.com/office/spreadsheetml/2009/9/main" objectType="CheckBox" fmlaLink="$V$57" lockText="1" noThreeD="1"/>
</file>

<file path=xl/ctrlProps/ctrlProp168.xml><?xml version="1.0" encoding="utf-8"?>
<formControlPr xmlns="http://schemas.microsoft.com/office/spreadsheetml/2009/9/main" objectType="CheckBox" fmlaLink="$V$60" lockText="1" noThreeD="1"/>
</file>

<file path=xl/ctrlProps/ctrlProp169.xml><?xml version="1.0" encoding="utf-8"?>
<formControlPr xmlns="http://schemas.microsoft.com/office/spreadsheetml/2009/9/main" objectType="CheckBox" fmlaLink="$V$58" lockText="1" noThreeD="1"/>
</file>

<file path=xl/ctrlProps/ctrlProp17.xml><?xml version="1.0" encoding="utf-8"?>
<formControlPr xmlns="http://schemas.microsoft.com/office/spreadsheetml/2009/9/main" objectType="CheckBox" fmlaLink="$Y$132" lockText="1" noThreeD="1"/>
</file>

<file path=xl/ctrlProps/ctrlProp170.xml><?xml version="1.0" encoding="utf-8"?>
<formControlPr xmlns="http://schemas.microsoft.com/office/spreadsheetml/2009/9/main" objectType="CheckBox" fmlaLink="$V$59" lockText="1" noThreeD="1"/>
</file>

<file path=xl/ctrlProps/ctrlProp171.xml><?xml version="1.0" encoding="utf-8"?>
<formControlPr xmlns="http://schemas.microsoft.com/office/spreadsheetml/2009/9/main" objectType="CheckBox" fmlaLink="$V$62" lockText="1" noThreeD="1"/>
</file>

<file path=xl/ctrlProps/ctrlProp172.xml><?xml version="1.0" encoding="utf-8"?>
<formControlPr xmlns="http://schemas.microsoft.com/office/spreadsheetml/2009/9/main" objectType="CheckBox" fmlaLink="$V$61" lockText="1" noThreeD="1"/>
</file>

<file path=xl/ctrlProps/ctrlProp173.xml><?xml version="1.0" encoding="utf-8"?>
<formControlPr xmlns="http://schemas.microsoft.com/office/spreadsheetml/2009/9/main" objectType="CheckBox" fmlaLink="$V$65" lockText="1" noThreeD="1"/>
</file>

<file path=xl/ctrlProps/ctrlProp174.xml><?xml version="1.0" encoding="utf-8"?>
<formControlPr xmlns="http://schemas.microsoft.com/office/spreadsheetml/2009/9/main" objectType="CheckBox" fmlaLink="$V$63" lockText="1" noThreeD="1"/>
</file>

<file path=xl/ctrlProps/ctrlProp175.xml><?xml version="1.0" encoding="utf-8"?>
<formControlPr xmlns="http://schemas.microsoft.com/office/spreadsheetml/2009/9/main" objectType="CheckBox" fmlaLink="$V$64" lockText="1" noThreeD="1"/>
</file>

<file path=xl/ctrlProps/ctrlProp176.xml><?xml version="1.0" encoding="utf-8"?>
<formControlPr xmlns="http://schemas.microsoft.com/office/spreadsheetml/2009/9/main" objectType="CheckBox" fmlaLink="$V$67" lockText="1" noThreeD="1"/>
</file>

<file path=xl/ctrlProps/ctrlProp177.xml><?xml version="1.0" encoding="utf-8"?>
<formControlPr xmlns="http://schemas.microsoft.com/office/spreadsheetml/2009/9/main" objectType="CheckBox" fmlaLink="$V$66" lockText="1" noThreeD="1"/>
</file>

<file path=xl/ctrlProps/ctrlProp178.xml><?xml version="1.0" encoding="utf-8"?>
<formControlPr xmlns="http://schemas.microsoft.com/office/spreadsheetml/2009/9/main" objectType="CheckBox" fmlaLink="$V$68" lockText="1" noThreeD="1"/>
</file>

<file path=xl/ctrlProps/ctrlProp179.xml><?xml version="1.0" encoding="utf-8"?>
<formControlPr xmlns="http://schemas.microsoft.com/office/spreadsheetml/2009/9/main" objectType="CheckBox" fmlaLink="$V$38" lockText="1" noThreeD="1"/>
</file>

<file path=xl/ctrlProps/ctrlProp18.xml><?xml version="1.0" encoding="utf-8"?>
<formControlPr xmlns="http://schemas.microsoft.com/office/spreadsheetml/2009/9/main" objectType="CheckBox" fmlaLink="$Y$134" lockText="1" noThreeD="1"/>
</file>

<file path=xl/ctrlProps/ctrlProp180.xml><?xml version="1.0" encoding="utf-8"?>
<formControlPr xmlns="http://schemas.microsoft.com/office/spreadsheetml/2009/9/main" objectType="CheckBox" fmlaLink="$V$42" lockText="1" noThreeD="1"/>
</file>

<file path=xl/ctrlProps/ctrlProp181.xml><?xml version="1.0" encoding="utf-8"?>
<formControlPr xmlns="http://schemas.microsoft.com/office/spreadsheetml/2009/9/main" objectType="CheckBox" fmlaLink="$V$44" lockText="1" noThreeD="1"/>
</file>

<file path=xl/ctrlProps/ctrlProp182.xml><?xml version="1.0" encoding="utf-8"?>
<formControlPr xmlns="http://schemas.microsoft.com/office/spreadsheetml/2009/9/main" objectType="CheckBox" fmlaLink="$V$45" lockText="1" noThreeD="1"/>
</file>

<file path=xl/ctrlProps/ctrlProp183.xml><?xml version="1.0" encoding="utf-8"?>
<formControlPr xmlns="http://schemas.microsoft.com/office/spreadsheetml/2009/9/main" objectType="CheckBox" fmlaLink="$V$47" lockText="1" noThreeD="1"/>
</file>

<file path=xl/ctrlProps/ctrlProp184.xml><?xml version="1.0" encoding="utf-8"?>
<formControlPr xmlns="http://schemas.microsoft.com/office/spreadsheetml/2009/9/main" objectType="CheckBox" fmlaLink="$V$39" lockText="1" noThreeD="1"/>
</file>

<file path=xl/ctrlProps/ctrlProp185.xml><?xml version="1.0" encoding="utf-8"?>
<formControlPr xmlns="http://schemas.microsoft.com/office/spreadsheetml/2009/9/main" objectType="CheckBox" fmlaLink="$V$43" lockText="1" noThreeD="1"/>
</file>

<file path=xl/ctrlProps/ctrlProp186.xml><?xml version="1.0" encoding="utf-8"?>
<formControlPr xmlns="http://schemas.microsoft.com/office/spreadsheetml/2009/9/main" objectType="CheckBox" fmlaLink="$V$40" lockText="1" noThreeD="1"/>
</file>

<file path=xl/ctrlProps/ctrlProp187.xml><?xml version="1.0" encoding="utf-8"?>
<formControlPr xmlns="http://schemas.microsoft.com/office/spreadsheetml/2009/9/main" objectType="CheckBox" fmlaLink="$V$41" lockText="1" noThreeD="1"/>
</file>

<file path=xl/ctrlProps/ctrlProp188.xml><?xml version="1.0" encoding="utf-8"?>
<formControlPr xmlns="http://schemas.microsoft.com/office/spreadsheetml/2009/9/main" objectType="CheckBox" fmlaLink="$AB$59" lockText="1" noThreeD="1"/>
</file>

<file path=xl/ctrlProps/ctrlProp189.xml><?xml version="1.0" encoding="utf-8"?>
<formControlPr xmlns="http://schemas.microsoft.com/office/spreadsheetml/2009/9/main" objectType="CheckBox" fmlaLink="$AB$60" lockText="1" noThreeD="1"/>
</file>

<file path=xl/ctrlProps/ctrlProp19.xml><?xml version="1.0" encoding="utf-8"?>
<formControlPr xmlns="http://schemas.microsoft.com/office/spreadsheetml/2009/9/main" objectType="CheckBox" fmlaLink="$Y$136" lockText="1" noThreeD="1"/>
</file>

<file path=xl/ctrlProps/ctrlProp190.xml><?xml version="1.0" encoding="utf-8"?>
<formControlPr xmlns="http://schemas.microsoft.com/office/spreadsheetml/2009/9/main" objectType="CheckBox" fmlaLink="$AB$61" lockText="1" noThreeD="1"/>
</file>

<file path=xl/ctrlProps/ctrlProp191.xml><?xml version="1.0" encoding="utf-8"?>
<formControlPr xmlns="http://schemas.microsoft.com/office/spreadsheetml/2009/9/main" objectType="CheckBox" fmlaLink="$AB$48" lockText="1" noThreeD="1"/>
</file>

<file path=xl/ctrlProps/ctrlProp192.xml><?xml version="1.0" encoding="utf-8"?>
<formControlPr xmlns="http://schemas.microsoft.com/office/spreadsheetml/2009/9/main" objectType="CheckBox" fmlaLink="$AB$49" lockText="1" noThreeD="1"/>
</file>

<file path=xl/ctrlProps/ctrlProp193.xml><?xml version="1.0" encoding="utf-8"?>
<formControlPr xmlns="http://schemas.microsoft.com/office/spreadsheetml/2009/9/main" objectType="CheckBox" fmlaLink="$AB$52" lockText="1" noThreeD="1"/>
</file>

<file path=xl/ctrlProps/ctrlProp194.xml><?xml version="1.0" encoding="utf-8"?>
<formControlPr xmlns="http://schemas.microsoft.com/office/spreadsheetml/2009/9/main" objectType="CheckBox" fmlaLink="$AB$50" lockText="1" noThreeD="1"/>
</file>

<file path=xl/ctrlProps/ctrlProp195.xml><?xml version="1.0" encoding="utf-8"?>
<formControlPr xmlns="http://schemas.microsoft.com/office/spreadsheetml/2009/9/main" objectType="CheckBox" fmlaLink="$AB$51" lockText="1" noThreeD="1"/>
</file>

<file path=xl/ctrlProps/ctrlProp196.xml><?xml version="1.0" encoding="utf-8"?>
<formControlPr xmlns="http://schemas.microsoft.com/office/spreadsheetml/2009/9/main" objectType="CheckBox" fmlaLink="$AB$54" lockText="1" noThreeD="1"/>
</file>

<file path=xl/ctrlProps/ctrlProp197.xml><?xml version="1.0" encoding="utf-8"?>
<formControlPr xmlns="http://schemas.microsoft.com/office/spreadsheetml/2009/9/main" objectType="CheckBox" fmlaLink="$AB$53" lockText="1" noThreeD="1"/>
</file>

<file path=xl/ctrlProps/ctrlProp198.xml><?xml version="1.0" encoding="utf-8"?>
<formControlPr xmlns="http://schemas.microsoft.com/office/spreadsheetml/2009/9/main" objectType="CheckBox" fmlaLink="$AB$57" lockText="1" noThreeD="1"/>
</file>

<file path=xl/ctrlProps/ctrlProp199.xml><?xml version="1.0" encoding="utf-8"?>
<formControlPr xmlns="http://schemas.microsoft.com/office/spreadsheetml/2009/9/main" objectType="CheckBox" fmlaLink="$AB$55" lockText="1" noThreeD="1"/>
</file>

<file path=xl/ctrlProps/ctrlProp2.xml><?xml version="1.0" encoding="utf-8"?>
<formControlPr xmlns="http://schemas.microsoft.com/office/spreadsheetml/2009/9/main" objectType="CheckBox" fmlaLink="$Y$99" lockText="1" noThreeD="1"/>
</file>

<file path=xl/ctrlProps/ctrlProp20.xml><?xml version="1.0" encoding="utf-8"?>
<formControlPr xmlns="http://schemas.microsoft.com/office/spreadsheetml/2009/9/main" objectType="CheckBox" fmlaLink="$Y$133" lockText="1" noThreeD="1"/>
</file>

<file path=xl/ctrlProps/ctrlProp200.xml><?xml version="1.0" encoding="utf-8"?>
<formControlPr xmlns="http://schemas.microsoft.com/office/spreadsheetml/2009/9/main" objectType="CheckBox" fmlaLink="$AB$56" lockText="1" noThreeD="1"/>
</file>

<file path=xl/ctrlProps/ctrlProp201.xml><?xml version="1.0" encoding="utf-8"?>
<formControlPr xmlns="http://schemas.microsoft.com/office/spreadsheetml/2009/9/main" objectType="CheckBox" fmlaLink="$AB$63" lockText="1" noThreeD="1"/>
</file>

<file path=xl/ctrlProps/ctrlProp202.xml><?xml version="1.0" encoding="utf-8"?>
<formControlPr xmlns="http://schemas.microsoft.com/office/spreadsheetml/2009/9/main" objectType="CheckBox" fmlaLink="$AB$64" lockText="1" noThreeD="1"/>
</file>

<file path=xl/ctrlProps/ctrlProp203.xml><?xml version="1.0" encoding="utf-8"?>
<formControlPr xmlns="http://schemas.microsoft.com/office/spreadsheetml/2009/9/main" objectType="CheckBox" fmlaLink="$AB$67" lockText="1" noThreeD="1"/>
</file>

<file path=xl/ctrlProps/ctrlProp204.xml><?xml version="1.0" encoding="utf-8"?>
<formControlPr xmlns="http://schemas.microsoft.com/office/spreadsheetml/2009/9/main" objectType="CheckBox" fmlaLink="$AB$65" lockText="1" noThreeD="1"/>
</file>

<file path=xl/ctrlProps/ctrlProp205.xml><?xml version="1.0" encoding="utf-8"?>
<formControlPr xmlns="http://schemas.microsoft.com/office/spreadsheetml/2009/9/main" objectType="CheckBox" fmlaLink="$AB$66" lockText="1" noThreeD="1"/>
</file>

<file path=xl/ctrlProps/ctrlProp206.xml><?xml version="1.0" encoding="utf-8"?>
<formControlPr xmlns="http://schemas.microsoft.com/office/spreadsheetml/2009/9/main" objectType="CheckBox" fmlaLink="$AB$70" lockText="1" noThreeD="1"/>
</file>

<file path=xl/ctrlProps/ctrlProp207.xml><?xml version="1.0" encoding="utf-8"?>
<formControlPr xmlns="http://schemas.microsoft.com/office/spreadsheetml/2009/9/main" objectType="CheckBox" fmlaLink="$AB$68" lockText="1" noThreeD="1"/>
</file>

<file path=xl/ctrlProps/ctrlProp208.xml><?xml version="1.0" encoding="utf-8"?>
<formControlPr xmlns="http://schemas.microsoft.com/office/spreadsheetml/2009/9/main" objectType="CheckBox" fmlaLink="$AB$69" lockText="1" noThreeD="1"/>
</file>

<file path=xl/ctrlProps/ctrlProp209.xml><?xml version="1.0" encoding="utf-8"?>
<formControlPr xmlns="http://schemas.microsoft.com/office/spreadsheetml/2009/9/main" objectType="CheckBox" fmlaLink="$AB$71" lockText="1" noThreeD="1"/>
</file>

<file path=xl/ctrlProps/ctrlProp21.xml><?xml version="1.0" encoding="utf-8"?>
<formControlPr xmlns="http://schemas.microsoft.com/office/spreadsheetml/2009/9/main" objectType="CheckBox" fmlaLink="$Y$135" lockText="1" noThreeD="1"/>
</file>

<file path=xl/ctrlProps/ctrlProp210.xml><?xml version="1.0" encoding="utf-8"?>
<formControlPr xmlns="http://schemas.microsoft.com/office/spreadsheetml/2009/9/main" objectType="CheckBox" fmlaLink="$AB$73" lockText="1" noThreeD="1"/>
</file>

<file path=xl/ctrlProps/ctrlProp211.xml><?xml version="1.0" encoding="utf-8"?>
<formControlPr xmlns="http://schemas.microsoft.com/office/spreadsheetml/2009/9/main" objectType="CheckBox" fmlaLink="$AB$74" lockText="1" noThreeD="1"/>
</file>

<file path=xl/ctrlProps/ctrlProp212.xml><?xml version="1.0" encoding="utf-8"?>
<formControlPr xmlns="http://schemas.microsoft.com/office/spreadsheetml/2009/9/main" objectType="CheckBox" fmlaLink="$AB$78" lockText="1" noThreeD="1"/>
</file>

<file path=xl/ctrlProps/ctrlProp213.xml><?xml version="1.0" encoding="utf-8"?>
<formControlPr xmlns="http://schemas.microsoft.com/office/spreadsheetml/2009/9/main" objectType="CheckBox" fmlaLink="$AB$75" lockText="1" noThreeD="1"/>
</file>

<file path=xl/ctrlProps/ctrlProp214.xml><?xml version="1.0" encoding="utf-8"?>
<formControlPr xmlns="http://schemas.microsoft.com/office/spreadsheetml/2009/9/main" objectType="CheckBox" fmlaLink="$AB$76" lockText="1" noThreeD="1"/>
</file>

<file path=xl/ctrlProps/ctrlProp215.xml><?xml version="1.0" encoding="utf-8"?>
<formControlPr xmlns="http://schemas.microsoft.com/office/spreadsheetml/2009/9/main" objectType="CheckBox" fmlaLink="$AB$80" lockText="1" noThreeD="1"/>
</file>

<file path=xl/ctrlProps/ctrlProp216.xml><?xml version="1.0" encoding="utf-8"?>
<formControlPr xmlns="http://schemas.microsoft.com/office/spreadsheetml/2009/9/main" objectType="CheckBox" fmlaLink="$AB$79" lockText="1" noThreeD="1"/>
</file>

<file path=xl/ctrlProps/ctrlProp217.xml><?xml version="1.0" encoding="utf-8"?>
<formControlPr xmlns="http://schemas.microsoft.com/office/spreadsheetml/2009/9/main" objectType="CheckBox" fmlaLink="$AB$81" lockText="1" noThreeD="1"/>
</file>

<file path=xl/ctrlProps/ctrlProp218.xml><?xml version="1.0" encoding="utf-8"?>
<formControlPr xmlns="http://schemas.microsoft.com/office/spreadsheetml/2009/9/main" objectType="CheckBox" fmlaLink="$AB$94" lockText="1" noThreeD="1"/>
</file>

<file path=xl/ctrlProps/ctrlProp219.xml><?xml version="1.0" encoding="utf-8"?>
<formControlPr xmlns="http://schemas.microsoft.com/office/spreadsheetml/2009/9/main" objectType="CheckBox" fmlaLink="$AB$84" lockText="1" noThreeD="1"/>
</file>

<file path=xl/ctrlProps/ctrlProp22.xml><?xml version="1.0" encoding="utf-8"?>
<formControlPr xmlns="http://schemas.microsoft.com/office/spreadsheetml/2009/9/main" objectType="CheckBox" fmlaLink="$Y$137" lockText="1" noThreeD="1"/>
</file>

<file path=xl/ctrlProps/ctrlProp220.xml><?xml version="1.0" encoding="utf-8"?>
<formControlPr xmlns="http://schemas.microsoft.com/office/spreadsheetml/2009/9/main" objectType="CheckBox" fmlaLink="$AB$82" lockText="1" noThreeD="1"/>
</file>

<file path=xl/ctrlProps/ctrlProp221.xml><?xml version="1.0" encoding="utf-8"?>
<formControlPr xmlns="http://schemas.microsoft.com/office/spreadsheetml/2009/9/main" objectType="CheckBox" fmlaLink="$AB$83" lockText="1" noThreeD="1"/>
</file>

<file path=xl/ctrlProps/ctrlProp222.xml><?xml version="1.0" encoding="utf-8"?>
<formControlPr xmlns="http://schemas.microsoft.com/office/spreadsheetml/2009/9/main" objectType="CheckBox" fmlaLink="$AB$95" lockText="1" noThreeD="1"/>
</file>

<file path=xl/ctrlProps/ctrlProp223.xml><?xml version="1.0" encoding="utf-8"?>
<formControlPr xmlns="http://schemas.microsoft.com/office/spreadsheetml/2009/9/main" objectType="CheckBox" fmlaLink="$AB$85" lockText="1" noThreeD="1"/>
</file>

<file path=xl/ctrlProps/ctrlProp224.xml><?xml version="1.0" encoding="utf-8"?>
<formControlPr xmlns="http://schemas.microsoft.com/office/spreadsheetml/2009/9/main" objectType="CheckBox" fmlaLink="$AB$100" lockText="1" noThreeD="1"/>
</file>

<file path=xl/ctrlProps/ctrlProp225.xml><?xml version="1.0" encoding="utf-8"?>
<formControlPr xmlns="http://schemas.microsoft.com/office/spreadsheetml/2009/9/main" objectType="CheckBox" fmlaLink="$AB$97" lockText="1" noThreeD="1"/>
</file>

<file path=xl/ctrlProps/ctrlProp226.xml><?xml version="1.0" encoding="utf-8"?>
<formControlPr xmlns="http://schemas.microsoft.com/office/spreadsheetml/2009/9/main" objectType="CheckBox" fmlaLink="$AB$99" lockText="1" noThreeD="1"/>
</file>

<file path=xl/ctrlProps/ctrlProp227.xml><?xml version="1.0" encoding="utf-8"?>
<formControlPr xmlns="http://schemas.microsoft.com/office/spreadsheetml/2009/9/main" objectType="CheckBox" fmlaLink="$AB$98" lockText="1" noThreeD="1"/>
</file>

<file path=xl/ctrlProps/ctrlProp228.xml><?xml version="1.0" encoding="utf-8"?>
<formControlPr xmlns="http://schemas.microsoft.com/office/spreadsheetml/2009/9/main" objectType="CheckBox" fmlaLink="$AB$96" lockText="1" noThreeD="1"/>
</file>

<file path=xl/ctrlProps/ctrlProp229.xml><?xml version="1.0" encoding="utf-8"?>
<formControlPr xmlns="http://schemas.microsoft.com/office/spreadsheetml/2009/9/main" objectType="CheckBox" fmlaLink="$AB$92" lockText="1" noThreeD="1"/>
</file>

<file path=xl/ctrlProps/ctrlProp23.xml><?xml version="1.0" encoding="utf-8"?>
<formControlPr xmlns="http://schemas.microsoft.com/office/spreadsheetml/2009/9/main" objectType="CheckBox" fmlaLink="$Y$140" lockText="1" noThreeD="1"/>
</file>

<file path=xl/ctrlProps/ctrlProp230.xml><?xml version="1.0" encoding="utf-8"?>
<formControlPr xmlns="http://schemas.microsoft.com/office/spreadsheetml/2009/9/main" objectType="CheckBox" fmlaLink="$AB$89" lockText="1" noThreeD="1"/>
</file>

<file path=xl/ctrlProps/ctrlProp231.xml><?xml version="1.0" encoding="utf-8"?>
<formControlPr xmlns="http://schemas.microsoft.com/office/spreadsheetml/2009/9/main" objectType="CheckBox" fmlaLink="$AB$91" lockText="1" noThreeD="1"/>
</file>

<file path=xl/ctrlProps/ctrlProp232.xml><?xml version="1.0" encoding="utf-8"?>
<formControlPr xmlns="http://schemas.microsoft.com/office/spreadsheetml/2009/9/main" objectType="CheckBox" fmlaLink="$AB$88" lockText="1" noThreeD="1"/>
</file>

<file path=xl/ctrlProps/ctrlProp233.xml><?xml version="1.0" encoding="utf-8"?>
<formControlPr xmlns="http://schemas.microsoft.com/office/spreadsheetml/2009/9/main" objectType="CheckBox" fmlaLink="$AB$90" lockText="1" noThreeD="1"/>
</file>

<file path=xl/ctrlProps/ctrlProp234.xml><?xml version="1.0" encoding="utf-8"?>
<formControlPr xmlns="http://schemas.microsoft.com/office/spreadsheetml/2009/9/main" objectType="CheckBox" fmlaLink="$AB$87" lockText="1" noThreeD="1"/>
</file>

<file path=xl/ctrlProps/ctrlProp235.xml><?xml version="1.0" encoding="utf-8"?>
<formControlPr xmlns="http://schemas.microsoft.com/office/spreadsheetml/2009/9/main" objectType="CheckBox" fmlaLink="$AB$47" lockText="1" noThreeD="1"/>
</file>

<file path=xl/ctrlProps/ctrlProp236.xml><?xml version="1.0" encoding="utf-8"?>
<formControlPr xmlns="http://schemas.microsoft.com/office/spreadsheetml/2009/9/main" objectType="CheckBox" fmlaLink="$V$32" lockText="1" noThreeD="1"/>
</file>

<file path=xl/ctrlProps/ctrlProp237.xml><?xml version="1.0" encoding="utf-8"?>
<formControlPr xmlns="http://schemas.microsoft.com/office/spreadsheetml/2009/9/main" objectType="CheckBox" fmlaLink="$V$7" lockText="1" noThreeD="1"/>
</file>

<file path=xl/ctrlProps/ctrlProp238.xml><?xml version="1.0" encoding="utf-8"?>
<formControlPr xmlns="http://schemas.microsoft.com/office/spreadsheetml/2009/9/main" objectType="CheckBox" fmlaLink="$V$8" lockText="1" noThreeD="1"/>
</file>

<file path=xl/ctrlProps/ctrlProp239.xml><?xml version="1.0" encoding="utf-8"?>
<formControlPr xmlns="http://schemas.microsoft.com/office/spreadsheetml/2009/9/main" objectType="CheckBox" fmlaLink="$V$9" lockText="1" noThreeD="1"/>
</file>

<file path=xl/ctrlProps/ctrlProp24.xml><?xml version="1.0" encoding="utf-8"?>
<formControlPr xmlns="http://schemas.microsoft.com/office/spreadsheetml/2009/9/main" objectType="CheckBox" fmlaLink="$Y$141" lockText="1" noThreeD="1"/>
</file>

<file path=xl/ctrlProps/ctrlProp240.xml><?xml version="1.0" encoding="utf-8"?>
<formControlPr xmlns="http://schemas.microsoft.com/office/spreadsheetml/2009/9/main" objectType="CheckBox" fmlaLink="$V$11" lockText="1" noThreeD="1"/>
</file>

<file path=xl/ctrlProps/ctrlProp241.xml><?xml version="1.0" encoding="utf-8"?>
<formControlPr xmlns="http://schemas.microsoft.com/office/spreadsheetml/2009/9/main" objectType="CheckBox" fmlaLink="$V$12" lockText="1" noThreeD="1"/>
</file>

<file path=xl/ctrlProps/ctrlProp242.xml><?xml version="1.0" encoding="utf-8"?>
<formControlPr xmlns="http://schemas.microsoft.com/office/spreadsheetml/2009/9/main" objectType="CheckBox" fmlaLink="$V$14" lockText="1" noThreeD="1"/>
</file>

<file path=xl/ctrlProps/ctrlProp243.xml><?xml version="1.0" encoding="utf-8"?>
<formControlPr xmlns="http://schemas.microsoft.com/office/spreadsheetml/2009/9/main" objectType="CheckBox" fmlaLink="$V$16" lockText="1" noThreeD="1"/>
</file>

<file path=xl/ctrlProps/ctrlProp244.xml><?xml version="1.0" encoding="utf-8"?>
<formControlPr xmlns="http://schemas.microsoft.com/office/spreadsheetml/2009/9/main" objectType="CheckBox" fmlaLink="$V$15" lockText="1" noThreeD="1"/>
</file>

<file path=xl/ctrlProps/ctrlProp245.xml><?xml version="1.0" encoding="utf-8"?>
<formControlPr xmlns="http://schemas.microsoft.com/office/spreadsheetml/2009/9/main" objectType="CheckBox" fmlaLink="$V$17" lockText="1" noThreeD="1"/>
</file>

<file path=xl/ctrlProps/ctrlProp246.xml><?xml version="1.0" encoding="utf-8"?>
<formControlPr xmlns="http://schemas.microsoft.com/office/spreadsheetml/2009/9/main" objectType="CheckBox" fmlaLink="$V$18" lockText="1" noThreeD="1"/>
</file>

<file path=xl/ctrlProps/ctrlProp247.xml><?xml version="1.0" encoding="utf-8"?>
<formControlPr xmlns="http://schemas.microsoft.com/office/spreadsheetml/2009/9/main" objectType="CheckBox" fmlaLink="$V$19" lockText="1" noThreeD="1"/>
</file>

<file path=xl/ctrlProps/ctrlProp248.xml><?xml version="1.0" encoding="utf-8"?>
<formControlPr xmlns="http://schemas.microsoft.com/office/spreadsheetml/2009/9/main" objectType="CheckBox" fmlaLink="$V$21" lockText="1" noThreeD="1"/>
</file>

<file path=xl/ctrlProps/ctrlProp249.xml><?xml version="1.0" encoding="utf-8"?>
<formControlPr xmlns="http://schemas.microsoft.com/office/spreadsheetml/2009/9/main" objectType="CheckBox" fmlaLink="$V$29" lockText="1" noThreeD="1"/>
</file>

<file path=xl/ctrlProps/ctrlProp25.xml><?xml version="1.0" encoding="utf-8"?>
<formControlPr xmlns="http://schemas.microsoft.com/office/spreadsheetml/2009/9/main" objectType="CheckBox" fmlaLink="$Y$142" lockText="1" noThreeD="1"/>
</file>

<file path=xl/ctrlProps/ctrlProp250.xml><?xml version="1.0" encoding="utf-8"?>
<formControlPr xmlns="http://schemas.microsoft.com/office/spreadsheetml/2009/9/main" objectType="CheckBox" fmlaLink="$V$27" lockText="1" noThreeD="1"/>
</file>

<file path=xl/ctrlProps/ctrlProp251.xml><?xml version="1.0" encoding="utf-8"?>
<formControlPr xmlns="http://schemas.microsoft.com/office/spreadsheetml/2009/9/main" objectType="CheckBox" fmlaLink="$V$23" lockText="1" noThreeD="1"/>
</file>

<file path=xl/ctrlProps/ctrlProp252.xml><?xml version="1.0" encoding="utf-8"?>
<formControlPr xmlns="http://schemas.microsoft.com/office/spreadsheetml/2009/9/main" objectType="CheckBox" fmlaLink="$V$25" lockText="1" noThreeD="1"/>
</file>

<file path=xl/ctrlProps/ctrlProp253.xml><?xml version="1.0" encoding="utf-8"?>
<formControlPr xmlns="http://schemas.microsoft.com/office/spreadsheetml/2009/9/main" objectType="CheckBox" fmlaLink="$V$20" lockText="1" noThreeD="1"/>
</file>

<file path=xl/ctrlProps/ctrlProp254.xml><?xml version="1.0" encoding="utf-8"?>
<formControlPr xmlns="http://schemas.microsoft.com/office/spreadsheetml/2009/9/main" objectType="CheckBox" fmlaLink="$V$22" lockText="1" noThreeD="1"/>
</file>

<file path=xl/ctrlProps/ctrlProp255.xml><?xml version="1.0" encoding="utf-8"?>
<formControlPr xmlns="http://schemas.microsoft.com/office/spreadsheetml/2009/9/main" objectType="CheckBox" fmlaLink="$V$30" lockText="1" noThreeD="1"/>
</file>

<file path=xl/ctrlProps/ctrlProp256.xml><?xml version="1.0" encoding="utf-8"?>
<formControlPr xmlns="http://schemas.microsoft.com/office/spreadsheetml/2009/9/main" objectType="CheckBox" fmlaLink="$V$28" lockText="1" noThreeD="1"/>
</file>

<file path=xl/ctrlProps/ctrlProp257.xml><?xml version="1.0" encoding="utf-8"?>
<formControlPr xmlns="http://schemas.microsoft.com/office/spreadsheetml/2009/9/main" objectType="CheckBox" fmlaLink="$V$24" lockText="1" noThreeD="1"/>
</file>

<file path=xl/ctrlProps/ctrlProp258.xml><?xml version="1.0" encoding="utf-8"?>
<formControlPr xmlns="http://schemas.microsoft.com/office/spreadsheetml/2009/9/main" objectType="CheckBox" fmlaLink="$V$26" lockText="1" noThreeD="1"/>
</file>

<file path=xl/ctrlProps/ctrlProp259.xml><?xml version="1.0" encoding="utf-8"?>
<formControlPr xmlns="http://schemas.microsoft.com/office/spreadsheetml/2009/9/main" objectType="CheckBox" fmlaLink="$V$35" lockText="1" noThreeD="1"/>
</file>

<file path=xl/ctrlProps/ctrlProp26.xml><?xml version="1.0" encoding="utf-8"?>
<formControlPr xmlns="http://schemas.microsoft.com/office/spreadsheetml/2009/9/main" objectType="CheckBox" fmlaLink="$V$32" lockText="1" noThreeD="1"/>
</file>

<file path=xl/ctrlProps/ctrlProp260.xml><?xml version="1.0" encoding="utf-8"?>
<formControlPr xmlns="http://schemas.microsoft.com/office/spreadsheetml/2009/9/main" objectType="CheckBox" fmlaLink="$V$33" lockText="1" noThreeD="1"/>
</file>

<file path=xl/ctrlProps/ctrlProp261.xml><?xml version="1.0" encoding="utf-8"?>
<formControlPr xmlns="http://schemas.microsoft.com/office/spreadsheetml/2009/9/main" objectType="CheckBox" fmlaLink="$V$36" lockText="1" noThreeD="1"/>
</file>

<file path=xl/ctrlProps/ctrlProp262.xml><?xml version="1.0" encoding="utf-8"?>
<formControlPr xmlns="http://schemas.microsoft.com/office/spreadsheetml/2009/9/main" objectType="CheckBox" fmlaLink="$V$34" lockText="1" noThreeD="1"/>
</file>

<file path=xl/ctrlProps/ctrlProp263.xml><?xml version="1.0" encoding="utf-8"?>
<formControlPr xmlns="http://schemas.microsoft.com/office/spreadsheetml/2009/9/main" objectType="CheckBox" fmlaLink="$V$37" lockText="1" noThreeD="1"/>
</file>

<file path=xl/ctrlProps/ctrlProp264.xml><?xml version="1.0" encoding="utf-8"?>
<formControlPr xmlns="http://schemas.microsoft.com/office/spreadsheetml/2009/9/main" objectType="CheckBox" fmlaLink="$V$48" lockText="1" noThreeD="1"/>
</file>

<file path=xl/ctrlProps/ctrlProp265.xml><?xml version="1.0" encoding="utf-8"?>
<formControlPr xmlns="http://schemas.microsoft.com/office/spreadsheetml/2009/9/main" objectType="CheckBox" fmlaLink="$V$49" lockText="1" noThreeD="1"/>
</file>

<file path=xl/ctrlProps/ctrlProp266.xml><?xml version="1.0" encoding="utf-8"?>
<formControlPr xmlns="http://schemas.microsoft.com/office/spreadsheetml/2009/9/main" objectType="CheckBox" fmlaLink="$V$53" lockText="1" noThreeD="1"/>
</file>

<file path=xl/ctrlProps/ctrlProp267.xml><?xml version="1.0" encoding="utf-8"?>
<formControlPr xmlns="http://schemas.microsoft.com/office/spreadsheetml/2009/9/main" objectType="CheckBox" fmlaLink="$V$52" lockText="1" noThreeD="1"/>
</file>

<file path=xl/ctrlProps/ctrlProp268.xml><?xml version="1.0" encoding="utf-8"?>
<formControlPr xmlns="http://schemas.microsoft.com/office/spreadsheetml/2009/9/main" objectType="CheckBox" fmlaLink="$V$50" lockText="1" noThreeD="1"/>
</file>

<file path=xl/ctrlProps/ctrlProp269.xml><?xml version="1.0" encoding="utf-8"?>
<formControlPr xmlns="http://schemas.microsoft.com/office/spreadsheetml/2009/9/main" objectType="CheckBox" fmlaLink="$V$51" lockText="1" noThreeD="1"/>
</file>

<file path=xl/ctrlProps/ctrlProp27.xml><?xml version="1.0" encoding="utf-8"?>
<formControlPr xmlns="http://schemas.microsoft.com/office/spreadsheetml/2009/9/main" objectType="CheckBox" fmlaLink="$V$7" lockText="1" noThreeD="1"/>
</file>

<file path=xl/ctrlProps/ctrlProp270.xml><?xml version="1.0" encoding="utf-8"?>
<formControlPr xmlns="http://schemas.microsoft.com/office/spreadsheetml/2009/9/main" objectType="CheckBox" fmlaLink="$V$54" lockText="1" noThreeD="1"/>
</file>

<file path=xl/ctrlProps/ctrlProp271.xml><?xml version="1.0" encoding="utf-8"?>
<formControlPr xmlns="http://schemas.microsoft.com/office/spreadsheetml/2009/9/main" objectType="CheckBox" fmlaLink="$V$56" lockText="1" noThreeD="1"/>
</file>

<file path=xl/ctrlProps/ctrlProp272.xml><?xml version="1.0" encoding="utf-8"?>
<formControlPr xmlns="http://schemas.microsoft.com/office/spreadsheetml/2009/9/main" objectType="CheckBox" fmlaLink="$V$57" lockText="1" noThreeD="1"/>
</file>

<file path=xl/ctrlProps/ctrlProp273.xml><?xml version="1.0" encoding="utf-8"?>
<formControlPr xmlns="http://schemas.microsoft.com/office/spreadsheetml/2009/9/main" objectType="CheckBox" fmlaLink="$V$60" lockText="1" noThreeD="1"/>
</file>

<file path=xl/ctrlProps/ctrlProp274.xml><?xml version="1.0" encoding="utf-8"?>
<formControlPr xmlns="http://schemas.microsoft.com/office/spreadsheetml/2009/9/main" objectType="CheckBox" fmlaLink="$V$58" lockText="1" noThreeD="1"/>
</file>

<file path=xl/ctrlProps/ctrlProp275.xml><?xml version="1.0" encoding="utf-8"?>
<formControlPr xmlns="http://schemas.microsoft.com/office/spreadsheetml/2009/9/main" objectType="CheckBox" fmlaLink="$V$59" lockText="1" noThreeD="1"/>
</file>

<file path=xl/ctrlProps/ctrlProp276.xml><?xml version="1.0" encoding="utf-8"?>
<formControlPr xmlns="http://schemas.microsoft.com/office/spreadsheetml/2009/9/main" objectType="CheckBox" fmlaLink="$V$62" lockText="1" noThreeD="1"/>
</file>

<file path=xl/ctrlProps/ctrlProp277.xml><?xml version="1.0" encoding="utf-8"?>
<formControlPr xmlns="http://schemas.microsoft.com/office/spreadsheetml/2009/9/main" objectType="CheckBox" fmlaLink="$V$61" lockText="1" noThreeD="1"/>
</file>

<file path=xl/ctrlProps/ctrlProp278.xml><?xml version="1.0" encoding="utf-8"?>
<formControlPr xmlns="http://schemas.microsoft.com/office/spreadsheetml/2009/9/main" objectType="CheckBox" fmlaLink="$V$65" lockText="1" noThreeD="1"/>
</file>

<file path=xl/ctrlProps/ctrlProp279.xml><?xml version="1.0" encoding="utf-8"?>
<formControlPr xmlns="http://schemas.microsoft.com/office/spreadsheetml/2009/9/main" objectType="CheckBox" fmlaLink="$V$63" lockText="1" noThreeD="1"/>
</file>

<file path=xl/ctrlProps/ctrlProp28.xml><?xml version="1.0" encoding="utf-8"?>
<formControlPr xmlns="http://schemas.microsoft.com/office/spreadsheetml/2009/9/main" objectType="CheckBox" fmlaLink="$V$8" lockText="1" noThreeD="1"/>
</file>

<file path=xl/ctrlProps/ctrlProp280.xml><?xml version="1.0" encoding="utf-8"?>
<formControlPr xmlns="http://schemas.microsoft.com/office/spreadsheetml/2009/9/main" objectType="CheckBox" fmlaLink="$V$64" lockText="1" noThreeD="1"/>
</file>

<file path=xl/ctrlProps/ctrlProp281.xml><?xml version="1.0" encoding="utf-8"?>
<formControlPr xmlns="http://schemas.microsoft.com/office/spreadsheetml/2009/9/main" objectType="CheckBox" fmlaLink="$V$67" lockText="1" noThreeD="1"/>
</file>

<file path=xl/ctrlProps/ctrlProp282.xml><?xml version="1.0" encoding="utf-8"?>
<formControlPr xmlns="http://schemas.microsoft.com/office/spreadsheetml/2009/9/main" objectType="CheckBox" fmlaLink="$V$66" lockText="1" noThreeD="1"/>
</file>

<file path=xl/ctrlProps/ctrlProp283.xml><?xml version="1.0" encoding="utf-8"?>
<formControlPr xmlns="http://schemas.microsoft.com/office/spreadsheetml/2009/9/main" objectType="CheckBox" fmlaLink="$V$68" lockText="1" noThreeD="1"/>
</file>

<file path=xl/ctrlProps/ctrlProp284.xml><?xml version="1.0" encoding="utf-8"?>
<formControlPr xmlns="http://schemas.microsoft.com/office/spreadsheetml/2009/9/main" objectType="CheckBox" fmlaLink="$V$38" lockText="1" noThreeD="1"/>
</file>

<file path=xl/ctrlProps/ctrlProp285.xml><?xml version="1.0" encoding="utf-8"?>
<formControlPr xmlns="http://schemas.microsoft.com/office/spreadsheetml/2009/9/main" objectType="CheckBox" fmlaLink="$V$42" lockText="1" noThreeD="1"/>
</file>

<file path=xl/ctrlProps/ctrlProp286.xml><?xml version="1.0" encoding="utf-8"?>
<formControlPr xmlns="http://schemas.microsoft.com/office/spreadsheetml/2009/9/main" objectType="CheckBox" fmlaLink="$V$44" lockText="1" noThreeD="1"/>
</file>

<file path=xl/ctrlProps/ctrlProp287.xml><?xml version="1.0" encoding="utf-8"?>
<formControlPr xmlns="http://schemas.microsoft.com/office/spreadsheetml/2009/9/main" objectType="CheckBox" fmlaLink="$V$45" lockText="1" noThreeD="1"/>
</file>

<file path=xl/ctrlProps/ctrlProp288.xml><?xml version="1.0" encoding="utf-8"?>
<formControlPr xmlns="http://schemas.microsoft.com/office/spreadsheetml/2009/9/main" objectType="CheckBox" fmlaLink="$V$47" lockText="1" noThreeD="1"/>
</file>

<file path=xl/ctrlProps/ctrlProp289.xml><?xml version="1.0" encoding="utf-8"?>
<formControlPr xmlns="http://schemas.microsoft.com/office/spreadsheetml/2009/9/main" objectType="CheckBox" fmlaLink="$V$39" lockText="1" noThreeD="1"/>
</file>

<file path=xl/ctrlProps/ctrlProp29.xml><?xml version="1.0" encoding="utf-8"?>
<formControlPr xmlns="http://schemas.microsoft.com/office/spreadsheetml/2009/9/main" objectType="CheckBox" fmlaLink="$V$9" lockText="1" noThreeD="1"/>
</file>

<file path=xl/ctrlProps/ctrlProp290.xml><?xml version="1.0" encoding="utf-8"?>
<formControlPr xmlns="http://schemas.microsoft.com/office/spreadsheetml/2009/9/main" objectType="CheckBox" fmlaLink="$V$43" lockText="1" noThreeD="1"/>
</file>

<file path=xl/ctrlProps/ctrlProp291.xml><?xml version="1.0" encoding="utf-8"?>
<formControlPr xmlns="http://schemas.microsoft.com/office/spreadsheetml/2009/9/main" objectType="CheckBox" fmlaLink="$V$40" lockText="1" noThreeD="1"/>
</file>

<file path=xl/ctrlProps/ctrlProp292.xml><?xml version="1.0" encoding="utf-8"?>
<formControlPr xmlns="http://schemas.microsoft.com/office/spreadsheetml/2009/9/main" objectType="CheckBox" fmlaLink="$V$41" lockText="1" noThreeD="1"/>
</file>

<file path=xl/ctrlProps/ctrlProp293.xml><?xml version="1.0" encoding="utf-8"?>
<formControlPr xmlns="http://schemas.microsoft.com/office/spreadsheetml/2009/9/main" objectType="CheckBox" fmlaLink="$AB$59" lockText="1" noThreeD="1"/>
</file>

<file path=xl/ctrlProps/ctrlProp294.xml><?xml version="1.0" encoding="utf-8"?>
<formControlPr xmlns="http://schemas.microsoft.com/office/spreadsheetml/2009/9/main" objectType="CheckBox" fmlaLink="$AB$60" lockText="1" noThreeD="1"/>
</file>

<file path=xl/ctrlProps/ctrlProp295.xml><?xml version="1.0" encoding="utf-8"?>
<formControlPr xmlns="http://schemas.microsoft.com/office/spreadsheetml/2009/9/main" objectType="CheckBox" fmlaLink="$AB$61" lockText="1" noThreeD="1"/>
</file>

<file path=xl/ctrlProps/ctrlProp296.xml><?xml version="1.0" encoding="utf-8"?>
<formControlPr xmlns="http://schemas.microsoft.com/office/spreadsheetml/2009/9/main" objectType="CheckBox" fmlaLink="$AB$48" lockText="1" noThreeD="1"/>
</file>

<file path=xl/ctrlProps/ctrlProp297.xml><?xml version="1.0" encoding="utf-8"?>
<formControlPr xmlns="http://schemas.microsoft.com/office/spreadsheetml/2009/9/main" objectType="CheckBox" fmlaLink="$AB$49" lockText="1" noThreeD="1"/>
</file>

<file path=xl/ctrlProps/ctrlProp298.xml><?xml version="1.0" encoding="utf-8"?>
<formControlPr xmlns="http://schemas.microsoft.com/office/spreadsheetml/2009/9/main" objectType="CheckBox" fmlaLink="$AB$52" lockText="1" noThreeD="1"/>
</file>

<file path=xl/ctrlProps/ctrlProp299.xml><?xml version="1.0" encoding="utf-8"?>
<formControlPr xmlns="http://schemas.microsoft.com/office/spreadsheetml/2009/9/main" objectType="CheckBox" fmlaLink="$AB$50" lockText="1" noThreeD="1"/>
</file>

<file path=xl/ctrlProps/ctrlProp3.xml><?xml version="1.0" encoding="utf-8"?>
<formControlPr xmlns="http://schemas.microsoft.com/office/spreadsheetml/2009/9/main" objectType="CheckBox" fmlaLink="$Y$101" lockText="1" noThreeD="1"/>
</file>

<file path=xl/ctrlProps/ctrlProp30.xml><?xml version="1.0" encoding="utf-8"?>
<formControlPr xmlns="http://schemas.microsoft.com/office/spreadsheetml/2009/9/main" objectType="CheckBox" fmlaLink="$V$11" lockText="1" noThreeD="1"/>
</file>

<file path=xl/ctrlProps/ctrlProp300.xml><?xml version="1.0" encoding="utf-8"?>
<formControlPr xmlns="http://schemas.microsoft.com/office/spreadsheetml/2009/9/main" objectType="CheckBox" fmlaLink="$AB$51" lockText="1" noThreeD="1"/>
</file>

<file path=xl/ctrlProps/ctrlProp301.xml><?xml version="1.0" encoding="utf-8"?>
<formControlPr xmlns="http://schemas.microsoft.com/office/spreadsheetml/2009/9/main" objectType="CheckBox" fmlaLink="$AB$54" lockText="1" noThreeD="1"/>
</file>

<file path=xl/ctrlProps/ctrlProp302.xml><?xml version="1.0" encoding="utf-8"?>
<formControlPr xmlns="http://schemas.microsoft.com/office/spreadsheetml/2009/9/main" objectType="CheckBox" fmlaLink="$AB$53" lockText="1" noThreeD="1"/>
</file>

<file path=xl/ctrlProps/ctrlProp303.xml><?xml version="1.0" encoding="utf-8"?>
<formControlPr xmlns="http://schemas.microsoft.com/office/spreadsheetml/2009/9/main" objectType="CheckBox" fmlaLink="$AB$57" lockText="1" noThreeD="1"/>
</file>

<file path=xl/ctrlProps/ctrlProp304.xml><?xml version="1.0" encoding="utf-8"?>
<formControlPr xmlns="http://schemas.microsoft.com/office/spreadsheetml/2009/9/main" objectType="CheckBox" fmlaLink="$AB$55" lockText="1" noThreeD="1"/>
</file>

<file path=xl/ctrlProps/ctrlProp305.xml><?xml version="1.0" encoding="utf-8"?>
<formControlPr xmlns="http://schemas.microsoft.com/office/spreadsheetml/2009/9/main" objectType="CheckBox" fmlaLink="$AB$56" lockText="1" noThreeD="1"/>
</file>

<file path=xl/ctrlProps/ctrlProp306.xml><?xml version="1.0" encoding="utf-8"?>
<formControlPr xmlns="http://schemas.microsoft.com/office/spreadsheetml/2009/9/main" objectType="CheckBox" fmlaLink="$AB$63" lockText="1" noThreeD="1"/>
</file>

<file path=xl/ctrlProps/ctrlProp307.xml><?xml version="1.0" encoding="utf-8"?>
<formControlPr xmlns="http://schemas.microsoft.com/office/spreadsheetml/2009/9/main" objectType="CheckBox" fmlaLink="$AB$64" lockText="1" noThreeD="1"/>
</file>

<file path=xl/ctrlProps/ctrlProp308.xml><?xml version="1.0" encoding="utf-8"?>
<formControlPr xmlns="http://schemas.microsoft.com/office/spreadsheetml/2009/9/main" objectType="CheckBox" fmlaLink="$AB$67" lockText="1" noThreeD="1"/>
</file>

<file path=xl/ctrlProps/ctrlProp309.xml><?xml version="1.0" encoding="utf-8"?>
<formControlPr xmlns="http://schemas.microsoft.com/office/spreadsheetml/2009/9/main" objectType="CheckBox" fmlaLink="$AB$65" lockText="1" noThreeD="1"/>
</file>

<file path=xl/ctrlProps/ctrlProp31.xml><?xml version="1.0" encoding="utf-8"?>
<formControlPr xmlns="http://schemas.microsoft.com/office/spreadsheetml/2009/9/main" objectType="CheckBox" fmlaLink="$V$12" lockText="1" noThreeD="1"/>
</file>

<file path=xl/ctrlProps/ctrlProp310.xml><?xml version="1.0" encoding="utf-8"?>
<formControlPr xmlns="http://schemas.microsoft.com/office/spreadsheetml/2009/9/main" objectType="CheckBox" fmlaLink="$AB$66" lockText="1" noThreeD="1"/>
</file>

<file path=xl/ctrlProps/ctrlProp311.xml><?xml version="1.0" encoding="utf-8"?>
<formControlPr xmlns="http://schemas.microsoft.com/office/spreadsheetml/2009/9/main" objectType="CheckBox" fmlaLink="$AB$70" lockText="1" noThreeD="1"/>
</file>

<file path=xl/ctrlProps/ctrlProp312.xml><?xml version="1.0" encoding="utf-8"?>
<formControlPr xmlns="http://schemas.microsoft.com/office/spreadsheetml/2009/9/main" objectType="CheckBox" fmlaLink="$AB$68" lockText="1" noThreeD="1"/>
</file>

<file path=xl/ctrlProps/ctrlProp313.xml><?xml version="1.0" encoding="utf-8"?>
<formControlPr xmlns="http://schemas.microsoft.com/office/spreadsheetml/2009/9/main" objectType="CheckBox" fmlaLink="$AB$69" lockText="1" noThreeD="1"/>
</file>

<file path=xl/ctrlProps/ctrlProp314.xml><?xml version="1.0" encoding="utf-8"?>
<formControlPr xmlns="http://schemas.microsoft.com/office/spreadsheetml/2009/9/main" objectType="CheckBox" fmlaLink="$AB$71" lockText="1" noThreeD="1"/>
</file>

<file path=xl/ctrlProps/ctrlProp315.xml><?xml version="1.0" encoding="utf-8"?>
<formControlPr xmlns="http://schemas.microsoft.com/office/spreadsheetml/2009/9/main" objectType="CheckBox" fmlaLink="$AB$73" lockText="1" noThreeD="1"/>
</file>

<file path=xl/ctrlProps/ctrlProp316.xml><?xml version="1.0" encoding="utf-8"?>
<formControlPr xmlns="http://schemas.microsoft.com/office/spreadsheetml/2009/9/main" objectType="CheckBox" fmlaLink="$AB$74" lockText="1" noThreeD="1"/>
</file>

<file path=xl/ctrlProps/ctrlProp317.xml><?xml version="1.0" encoding="utf-8"?>
<formControlPr xmlns="http://schemas.microsoft.com/office/spreadsheetml/2009/9/main" objectType="CheckBox" fmlaLink="$AB$78" lockText="1" noThreeD="1"/>
</file>

<file path=xl/ctrlProps/ctrlProp318.xml><?xml version="1.0" encoding="utf-8"?>
<formControlPr xmlns="http://schemas.microsoft.com/office/spreadsheetml/2009/9/main" objectType="CheckBox" fmlaLink="$AB$75" lockText="1" noThreeD="1"/>
</file>

<file path=xl/ctrlProps/ctrlProp319.xml><?xml version="1.0" encoding="utf-8"?>
<formControlPr xmlns="http://schemas.microsoft.com/office/spreadsheetml/2009/9/main" objectType="CheckBox" fmlaLink="$AB$76" lockText="1" noThreeD="1"/>
</file>

<file path=xl/ctrlProps/ctrlProp32.xml><?xml version="1.0" encoding="utf-8"?>
<formControlPr xmlns="http://schemas.microsoft.com/office/spreadsheetml/2009/9/main" objectType="CheckBox" fmlaLink="$V$14" lockText="1" noThreeD="1"/>
</file>

<file path=xl/ctrlProps/ctrlProp320.xml><?xml version="1.0" encoding="utf-8"?>
<formControlPr xmlns="http://schemas.microsoft.com/office/spreadsheetml/2009/9/main" objectType="CheckBox" fmlaLink="$AB$80" lockText="1" noThreeD="1"/>
</file>

<file path=xl/ctrlProps/ctrlProp321.xml><?xml version="1.0" encoding="utf-8"?>
<formControlPr xmlns="http://schemas.microsoft.com/office/spreadsheetml/2009/9/main" objectType="CheckBox" fmlaLink="$AB$79" lockText="1" noThreeD="1"/>
</file>

<file path=xl/ctrlProps/ctrlProp322.xml><?xml version="1.0" encoding="utf-8"?>
<formControlPr xmlns="http://schemas.microsoft.com/office/spreadsheetml/2009/9/main" objectType="CheckBox" fmlaLink="$AB$81" lockText="1" noThreeD="1"/>
</file>

<file path=xl/ctrlProps/ctrlProp323.xml><?xml version="1.0" encoding="utf-8"?>
<formControlPr xmlns="http://schemas.microsoft.com/office/spreadsheetml/2009/9/main" objectType="CheckBox" fmlaLink="$AB$94" lockText="1" noThreeD="1"/>
</file>

<file path=xl/ctrlProps/ctrlProp324.xml><?xml version="1.0" encoding="utf-8"?>
<formControlPr xmlns="http://schemas.microsoft.com/office/spreadsheetml/2009/9/main" objectType="CheckBox" fmlaLink="$AB$84" lockText="1" noThreeD="1"/>
</file>

<file path=xl/ctrlProps/ctrlProp325.xml><?xml version="1.0" encoding="utf-8"?>
<formControlPr xmlns="http://schemas.microsoft.com/office/spreadsheetml/2009/9/main" objectType="CheckBox" fmlaLink="$AB$82" lockText="1" noThreeD="1"/>
</file>

<file path=xl/ctrlProps/ctrlProp326.xml><?xml version="1.0" encoding="utf-8"?>
<formControlPr xmlns="http://schemas.microsoft.com/office/spreadsheetml/2009/9/main" objectType="CheckBox" fmlaLink="$AB$83" lockText="1" noThreeD="1"/>
</file>

<file path=xl/ctrlProps/ctrlProp327.xml><?xml version="1.0" encoding="utf-8"?>
<formControlPr xmlns="http://schemas.microsoft.com/office/spreadsheetml/2009/9/main" objectType="CheckBox" fmlaLink="$AB$95" lockText="1" noThreeD="1"/>
</file>

<file path=xl/ctrlProps/ctrlProp328.xml><?xml version="1.0" encoding="utf-8"?>
<formControlPr xmlns="http://schemas.microsoft.com/office/spreadsheetml/2009/9/main" objectType="CheckBox" fmlaLink="$AB$85" lockText="1" noThreeD="1"/>
</file>

<file path=xl/ctrlProps/ctrlProp329.xml><?xml version="1.0" encoding="utf-8"?>
<formControlPr xmlns="http://schemas.microsoft.com/office/spreadsheetml/2009/9/main" objectType="CheckBox" fmlaLink="$AB$100" lockText="1" noThreeD="1"/>
</file>

<file path=xl/ctrlProps/ctrlProp33.xml><?xml version="1.0" encoding="utf-8"?>
<formControlPr xmlns="http://schemas.microsoft.com/office/spreadsheetml/2009/9/main" objectType="CheckBox" fmlaLink="$V$16" lockText="1" noThreeD="1"/>
</file>

<file path=xl/ctrlProps/ctrlProp330.xml><?xml version="1.0" encoding="utf-8"?>
<formControlPr xmlns="http://schemas.microsoft.com/office/spreadsheetml/2009/9/main" objectType="CheckBox" fmlaLink="$AB$97" lockText="1" noThreeD="1"/>
</file>

<file path=xl/ctrlProps/ctrlProp331.xml><?xml version="1.0" encoding="utf-8"?>
<formControlPr xmlns="http://schemas.microsoft.com/office/spreadsheetml/2009/9/main" objectType="CheckBox" fmlaLink="$AB$99" lockText="1" noThreeD="1"/>
</file>

<file path=xl/ctrlProps/ctrlProp332.xml><?xml version="1.0" encoding="utf-8"?>
<formControlPr xmlns="http://schemas.microsoft.com/office/spreadsheetml/2009/9/main" objectType="CheckBox" fmlaLink="$AB$98" lockText="1" noThreeD="1"/>
</file>

<file path=xl/ctrlProps/ctrlProp333.xml><?xml version="1.0" encoding="utf-8"?>
<formControlPr xmlns="http://schemas.microsoft.com/office/spreadsheetml/2009/9/main" objectType="CheckBox" fmlaLink="$AB$96" lockText="1" noThreeD="1"/>
</file>

<file path=xl/ctrlProps/ctrlProp334.xml><?xml version="1.0" encoding="utf-8"?>
<formControlPr xmlns="http://schemas.microsoft.com/office/spreadsheetml/2009/9/main" objectType="CheckBox" fmlaLink="$AB$92" lockText="1" noThreeD="1"/>
</file>

<file path=xl/ctrlProps/ctrlProp335.xml><?xml version="1.0" encoding="utf-8"?>
<formControlPr xmlns="http://schemas.microsoft.com/office/spreadsheetml/2009/9/main" objectType="CheckBox" fmlaLink="$AB$89" lockText="1" noThreeD="1"/>
</file>

<file path=xl/ctrlProps/ctrlProp336.xml><?xml version="1.0" encoding="utf-8"?>
<formControlPr xmlns="http://schemas.microsoft.com/office/spreadsheetml/2009/9/main" objectType="CheckBox" fmlaLink="$AB$91" lockText="1" noThreeD="1"/>
</file>

<file path=xl/ctrlProps/ctrlProp337.xml><?xml version="1.0" encoding="utf-8"?>
<formControlPr xmlns="http://schemas.microsoft.com/office/spreadsheetml/2009/9/main" objectType="CheckBox" fmlaLink="$AB$88" lockText="1" noThreeD="1"/>
</file>

<file path=xl/ctrlProps/ctrlProp338.xml><?xml version="1.0" encoding="utf-8"?>
<formControlPr xmlns="http://schemas.microsoft.com/office/spreadsheetml/2009/9/main" objectType="CheckBox" fmlaLink="$AB$90" lockText="1" noThreeD="1"/>
</file>

<file path=xl/ctrlProps/ctrlProp339.xml><?xml version="1.0" encoding="utf-8"?>
<formControlPr xmlns="http://schemas.microsoft.com/office/spreadsheetml/2009/9/main" objectType="CheckBox" fmlaLink="$AB$87" lockText="1" noThreeD="1"/>
</file>

<file path=xl/ctrlProps/ctrlProp34.xml><?xml version="1.0" encoding="utf-8"?>
<formControlPr xmlns="http://schemas.microsoft.com/office/spreadsheetml/2009/9/main" objectType="CheckBox" fmlaLink="$V$15" lockText="1" noThreeD="1"/>
</file>

<file path=xl/ctrlProps/ctrlProp340.xml><?xml version="1.0" encoding="utf-8"?>
<formControlPr xmlns="http://schemas.microsoft.com/office/spreadsheetml/2009/9/main" objectType="CheckBox" fmlaLink="$AB$47" lockText="1" noThreeD="1"/>
</file>

<file path=xl/ctrlProps/ctrlProp341.xml><?xml version="1.0" encoding="utf-8"?>
<formControlPr xmlns="http://schemas.microsoft.com/office/spreadsheetml/2009/9/main" objectType="CheckBox" fmlaLink="$V$32" lockText="1" noThreeD="1"/>
</file>

<file path=xl/ctrlProps/ctrlProp342.xml><?xml version="1.0" encoding="utf-8"?>
<formControlPr xmlns="http://schemas.microsoft.com/office/spreadsheetml/2009/9/main" objectType="CheckBox" fmlaLink="$V$7" lockText="1" noThreeD="1"/>
</file>

<file path=xl/ctrlProps/ctrlProp343.xml><?xml version="1.0" encoding="utf-8"?>
<formControlPr xmlns="http://schemas.microsoft.com/office/spreadsheetml/2009/9/main" objectType="CheckBox" fmlaLink="$V$8" lockText="1" noThreeD="1"/>
</file>

<file path=xl/ctrlProps/ctrlProp344.xml><?xml version="1.0" encoding="utf-8"?>
<formControlPr xmlns="http://schemas.microsoft.com/office/spreadsheetml/2009/9/main" objectType="CheckBox" fmlaLink="$V$9" lockText="1" noThreeD="1"/>
</file>

<file path=xl/ctrlProps/ctrlProp345.xml><?xml version="1.0" encoding="utf-8"?>
<formControlPr xmlns="http://schemas.microsoft.com/office/spreadsheetml/2009/9/main" objectType="CheckBox" fmlaLink="$V$11" lockText="1" noThreeD="1"/>
</file>

<file path=xl/ctrlProps/ctrlProp346.xml><?xml version="1.0" encoding="utf-8"?>
<formControlPr xmlns="http://schemas.microsoft.com/office/spreadsheetml/2009/9/main" objectType="CheckBox" fmlaLink="$V$12" lockText="1" noThreeD="1"/>
</file>

<file path=xl/ctrlProps/ctrlProp347.xml><?xml version="1.0" encoding="utf-8"?>
<formControlPr xmlns="http://schemas.microsoft.com/office/spreadsheetml/2009/9/main" objectType="CheckBox" fmlaLink="$V$14" lockText="1" noThreeD="1"/>
</file>

<file path=xl/ctrlProps/ctrlProp348.xml><?xml version="1.0" encoding="utf-8"?>
<formControlPr xmlns="http://schemas.microsoft.com/office/spreadsheetml/2009/9/main" objectType="CheckBox" fmlaLink="$V$16" lockText="1" noThreeD="1"/>
</file>

<file path=xl/ctrlProps/ctrlProp349.xml><?xml version="1.0" encoding="utf-8"?>
<formControlPr xmlns="http://schemas.microsoft.com/office/spreadsheetml/2009/9/main" objectType="CheckBox" fmlaLink="$V$15" lockText="1" noThreeD="1"/>
</file>

<file path=xl/ctrlProps/ctrlProp35.xml><?xml version="1.0" encoding="utf-8"?>
<formControlPr xmlns="http://schemas.microsoft.com/office/spreadsheetml/2009/9/main" objectType="CheckBox" fmlaLink="$V$17" lockText="1" noThreeD="1"/>
</file>

<file path=xl/ctrlProps/ctrlProp350.xml><?xml version="1.0" encoding="utf-8"?>
<formControlPr xmlns="http://schemas.microsoft.com/office/spreadsheetml/2009/9/main" objectType="CheckBox" fmlaLink="$V$17" lockText="1" noThreeD="1"/>
</file>

<file path=xl/ctrlProps/ctrlProp351.xml><?xml version="1.0" encoding="utf-8"?>
<formControlPr xmlns="http://schemas.microsoft.com/office/spreadsheetml/2009/9/main" objectType="CheckBox" fmlaLink="$V$18" lockText="1" noThreeD="1"/>
</file>

<file path=xl/ctrlProps/ctrlProp352.xml><?xml version="1.0" encoding="utf-8"?>
<formControlPr xmlns="http://schemas.microsoft.com/office/spreadsheetml/2009/9/main" objectType="CheckBox" fmlaLink="$V$19" lockText="1" noThreeD="1"/>
</file>

<file path=xl/ctrlProps/ctrlProp353.xml><?xml version="1.0" encoding="utf-8"?>
<formControlPr xmlns="http://schemas.microsoft.com/office/spreadsheetml/2009/9/main" objectType="CheckBox" fmlaLink="$V$21" lockText="1" noThreeD="1"/>
</file>

<file path=xl/ctrlProps/ctrlProp354.xml><?xml version="1.0" encoding="utf-8"?>
<formControlPr xmlns="http://schemas.microsoft.com/office/spreadsheetml/2009/9/main" objectType="CheckBox" fmlaLink="$V$29" lockText="1" noThreeD="1"/>
</file>

<file path=xl/ctrlProps/ctrlProp355.xml><?xml version="1.0" encoding="utf-8"?>
<formControlPr xmlns="http://schemas.microsoft.com/office/spreadsheetml/2009/9/main" objectType="CheckBox" fmlaLink="$V$27" lockText="1" noThreeD="1"/>
</file>

<file path=xl/ctrlProps/ctrlProp356.xml><?xml version="1.0" encoding="utf-8"?>
<formControlPr xmlns="http://schemas.microsoft.com/office/spreadsheetml/2009/9/main" objectType="CheckBox" fmlaLink="$V$23" lockText="1" noThreeD="1"/>
</file>

<file path=xl/ctrlProps/ctrlProp357.xml><?xml version="1.0" encoding="utf-8"?>
<formControlPr xmlns="http://schemas.microsoft.com/office/spreadsheetml/2009/9/main" objectType="CheckBox" fmlaLink="$V$25" lockText="1" noThreeD="1"/>
</file>

<file path=xl/ctrlProps/ctrlProp358.xml><?xml version="1.0" encoding="utf-8"?>
<formControlPr xmlns="http://schemas.microsoft.com/office/spreadsheetml/2009/9/main" objectType="CheckBox" fmlaLink="$V$20" lockText="1" noThreeD="1"/>
</file>

<file path=xl/ctrlProps/ctrlProp359.xml><?xml version="1.0" encoding="utf-8"?>
<formControlPr xmlns="http://schemas.microsoft.com/office/spreadsheetml/2009/9/main" objectType="CheckBox" fmlaLink="$V$22" lockText="1" noThreeD="1"/>
</file>

<file path=xl/ctrlProps/ctrlProp36.xml><?xml version="1.0" encoding="utf-8"?>
<formControlPr xmlns="http://schemas.microsoft.com/office/spreadsheetml/2009/9/main" objectType="CheckBox" fmlaLink="$V$18" lockText="1" noThreeD="1"/>
</file>

<file path=xl/ctrlProps/ctrlProp360.xml><?xml version="1.0" encoding="utf-8"?>
<formControlPr xmlns="http://schemas.microsoft.com/office/spreadsheetml/2009/9/main" objectType="CheckBox" fmlaLink="$V$30" lockText="1" noThreeD="1"/>
</file>

<file path=xl/ctrlProps/ctrlProp361.xml><?xml version="1.0" encoding="utf-8"?>
<formControlPr xmlns="http://schemas.microsoft.com/office/spreadsheetml/2009/9/main" objectType="CheckBox" fmlaLink="$V$28" lockText="1" noThreeD="1"/>
</file>

<file path=xl/ctrlProps/ctrlProp362.xml><?xml version="1.0" encoding="utf-8"?>
<formControlPr xmlns="http://schemas.microsoft.com/office/spreadsheetml/2009/9/main" objectType="CheckBox" fmlaLink="$V$24" lockText="1" noThreeD="1"/>
</file>

<file path=xl/ctrlProps/ctrlProp363.xml><?xml version="1.0" encoding="utf-8"?>
<formControlPr xmlns="http://schemas.microsoft.com/office/spreadsheetml/2009/9/main" objectType="CheckBox" fmlaLink="$V$26" lockText="1" noThreeD="1"/>
</file>

<file path=xl/ctrlProps/ctrlProp364.xml><?xml version="1.0" encoding="utf-8"?>
<formControlPr xmlns="http://schemas.microsoft.com/office/spreadsheetml/2009/9/main" objectType="CheckBox" fmlaLink="$V$35" lockText="1" noThreeD="1"/>
</file>

<file path=xl/ctrlProps/ctrlProp365.xml><?xml version="1.0" encoding="utf-8"?>
<formControlPr xmlns="http://schemas.microsoft.com/office/spreadsheetml/2009/9/main" objectType="CheckBox" fmlaLink="$V$33" lockText="1" noThreeD="1"/>
</file>

<file path=xl/ctrlProps/ctrlProp366.xml><?xml version="1.0" encoding="utf-8"?>
<formControlPr xmlns="http://schemas.microsoft.com/office/spreadsheetml/2009/9/main" objectType="CheckBox" fmlaLink="$V$36" lockText="1" noThreeD="1"/>
</file>

<file path=xl/ctrlProps/ctrlProp367.xml><?xml version="1.0" encoding="utf-8"?>
<formControlPr xmlns="http://schemas.microsoft.com/office/spreadsheetml/2009/9/main" objectType="CheckBox" fmlaLink="$V$34" lockText="1" noThreeD="1"/>
</file>

<file path=xl/ctrlProps/ctrlProp368.xml><?xml version="1.0" encoding="utf-8"?>
<formControlPr xmlns="http://schemas.microsoft.com/office/spreadsheetml/2009/9/main" objectType="CheckBox" fmlaLink="$V$37" lockText="1" noThreeD="1"/>
</file>

<file path=xl/ctrlProps/ctrlProp369.xml><?xml version="1.0" encoding="utf-8"?>
<formControlPr xmlns="http://schemas.microsoft.com/office/spreadsheetml/2009/9/main" objectType="CheckBox" fmlaLink="$V$48" lockText="1" noThreeD="1"/>
</file>

<file path=xl/ctrlProps/ctrlProp37.xml><?xml version="1.0" encoding="utf-8"?>
<formControlPr xmlns="http://schemas.microsoft.com/office/spreadsheetml/2009/9/main" objectType="CheckBox" fmlaLink="$V$19" lockText="1" noThreeD="1"/>
</file>

<file path=xl/ctrlProps/ctrlProp370.xml><?xml version="1.0" encoding="utf-8"?>
<formControlPr xmlns="http://schemas.microsoft.com/office/spreadsheetml/2009/9/main" objectType="CheckBox" fmlaLink="$V$49" lockText="1" noThreeD="1"/>
</file>

<file path=xl/ctrlProps/ctrlProp371.xml><?xml version="1.0" encoding="utf-8"?>
<formControlPr xmlns="http://schemas.microsoft.com/office/spreadsheetml/2009/9/main" objectType="CheckBox" fmlaLink="$V$53" lockText="1" noThreeD="1"/>
</file>

<file path=xl/ctrlProps/ctrlProp372.xml><?xml version="1.0" encoding="utf-8"?>
<formControlPr xmlns="http://schemas.microsoft.com/office/spreadsheetml/2009/9/main" objectType="CheckBox" fmlaLink="$V$52" lockText="1" noThreeD="1"/>
</file>

<file path=xl/ctrlProps/ctrlProp373.xml><?xml version="1.0" encoding="utf-8"?>
<formControlPr xmlns="http://schemas.microsoft.com/office/spreadsheetml/2009/9/main" objectType="CheckBox" fmlaLink="$V$50" lockText="1" noThreeD="1"/>
</file>

<file path=xl/ctrlProps/ctrlProp374.xml><?xml version="1.0" encoding="utf-8"?>
<formControlPr xmlns="http://schemas.microsoft.com/office/spreadsheetml/2009/9/main" objectType="CheckBox" fmlaLink="$V$51" lockText="1" noThreeD="1"/>
</file>

<file path=xl/ctrlProps/ctrlProp375.xml><?xml version="1.0" encoding="utf-8"?>
<formControlPr xmlns="http://schemas.microsoft.com/office/spreadsheetml/2009/9/main" objectType="CheckBox" fmlaLink="$V$54" lockText="1" noThreeD="1"/>
</file>

<file path=xl/ctrlProps/ctrlProp376.xml><?xml version="1.0" encoding="utf-8"?>
<formControlPr xmlns="http://schemas.microsoft.com/office/spreadsheetml/2009/9/main" objectType="CheckBox" fmlaLink="$V$56" lockText="1" noThreeD="1"/>
</file>

<file path=xl/ctrlProps/ctrlProp377.xml><?xml version="1.0" encoding="utf-8"?>
<formControlPr xmlns="http://schemas.microsoft.com/office/spreadsheetml/2009/9/main" objectType="CheckBox" fmlaLink="$V$57" lockText="1" noThreeD="1"/>
</file>

<file path=xl/ctrlProps/ctrlProp378.xml><?xml version="1.0" encoding="utf-8"?>
<formControlPr xmlns="http://schemas.microsoft.com/office/spreadsheetml/2009/9/main" objectType="CheckBox" fmlaLink="$V$60" lockText="1" noThreeD="1"/>
</file>

<file path=xl/ctrlProps/ctrlProp379.xml><?xml version="1.0" encoding="utf-8"?>
<formControlPr xmlns="http://schemas.microsoft.com/office/spreadsheetml/2009/9/main" objectType="CheckBox" fmlaLink="$V$58" lockText="1" noThreeD="1"/>
</file>

<file path=xl/ctrlProps/ctrlProp38.xml><?xml version="1.0" encoding="utf-8"?>
<formControlPr xmlns="http://schemas.microsoft.com/office/spreadsheetml/2009/9/main" objectType="CheckBox" fmlaLink="$V$21" lockText="1" noThreeD="1"/>
</file>

<file path=xl/ctrlProps/ctrlProp380.xml><?xml version="1.0" encoding="utf-8"?>
<formControlPr xmlns="http://schemas.microsoft.com/office/spreadsheetml/2009/9/main" objectType="CheckBox" fmlaLink="$V$59" lockText="1" noThreeD="1"/>
</file>

<file path=xl/ctrlProps/ctrlProp381.xml><?xml version="1.0" encoding="utf-8"?>
<formControlPr xmlns="http://schemas.microsoft.com/office/spreadsheetml/2009/9/main" objectType="CheckBox" fmlaLink="$V$62" lockText="1" noThreeD="1"/>
</file>

<file path=xl/ctrlProps/ctrlProp382.xml><?xml version="1.0" encoding="utf-8"?>
<formControlPr xmlns="http://schemas.microsoft.com/office/spreadsheetml/2009/9/main" objectType="CheckBox" fmlaLink="$V$61" lockText="1" noThreeD="1"/>
</file>

<file path=xl/ctrlProps/ctrlProp383.xml><?xml version="1.0" encoding="utf-8"?>
<formControlPr xmlns="http://schemas.microsoft.com/office/spreadsheetml/2009/9/main" objectType="CheckBox" fmlaLink="$V$65" lockText="1" noThreeD="1"/>
</file>

<file path=xl/ctrlProps/ctrlProp384.xml><?xml version="1.0" encoding="utf-8"?>
<formControlPr xmlns="http://schemas.microsoft.com/office/spreadsheetml/2009/9/main" objectType="CheckBox" fmlaLink="$V$63" lockText="1" noThreeD="1"/>
</file>

<file path=xl/ctrlProps/ctrlProp385.xml><?xml version="1.0" encoding="utf-8"?>
<formControlPr xmlns="http://schemas.microsoft.com/office/spreadsheetml/2009/9/main" objectType="CheckBox" fmlaLink="$V$64" lockText="1" noThreeD="1"/>
</file>

<file path=xl/ctrlProps/ctrlProp386.xml><?xml version="1.0" encoding="utf-8"?>
<formControlPr xmlns="http://schemas.microsoft.com/office/spreadsheetml/2009/9/main" objectType="CheckBox" fmlaLink="$V$67" lockText="1" noThreeD="1"/>
</file>

<file path=xl/ctrlProps/ctrlProp387.xml><?xml version="1.0" encoding="utf-8"?>
<formControlPr xmlns="http://schemas.microsoft.com/office/spreadsheetml/2009/9/main" objectType="CheckBox" fmlaLink="$V$66" lockText="1" noThreeD="1"/>
</file>

<file path=xl/ctrlProps/ctrlProp388.xml><?xml version="1.0" encoding="utf-8"?>
<formControlPr xmlns="http://schemas.microsoft.com/office/spreadsheetml/2009/9/main" objectType="CheckBox" fmlaLink="$V$68" lockText="1" noThreeD="1"/>
</file>

<file path=xl/ctrlProps/ctrlProp389.xml><?xml version="1.0" encoding="utf-8"?>
<formControlPr xmlns="http://schemas.microsoft.com/office/spreadsheetml/2009/9/main" objectType="CheckBox" fmlaLink="$V$38" lockText="1" noThreeD="1"/>
</file>

<file path=xl/ctrlProps/ctrlProp39.xml><?xml version="1.0" encoding="utf-8"?>
<formControlPr xmlns="http://schemas.microsoft.com/office/spreadsheetml/2009/9/main" objectType="CheckBox" fmlaLink="$V$29" lockText="1" noThreeD="1"/>
</file>

<file path=xl/ctrlProps/ctrlProp390.xml><?xml version="1.0" encoding="utf-8"?>
<formControlPr xmlns="http://schemas.microsoft.com/office/spreadsheetml/2009/9/main" objectType="CheckBox" fmlaLink="$V$42" lockText="1" noThreeD="1"/>
</file>

<file path=xl/ctrlProps/ctrlProp391.xml><?xml version="1.0" encoding="utf-8"?>
<formControlPr xmlns="http://schemas.microsoft.com/office/spreadsheetml/2009/9/main" objectType="CheckBox" fmlaLink="$V$44" lockText="1" noThreeD="1"/>
</file>

<file path=xl/ctrlProps/ctrlProp392.xml><?xml version="1.0" encoding="utf-8"?>
<formControlPr xmlns="http://schemas.microsoft.com/office/spreadsheetml/2009/9/main" objectType="CheckBox" fmlaLink="$V$45" lockText="1" noThreeD="1"/>
</file>

<file path=xl/ctrlProps/ctrlProp393.xml><?xml version="1.0" encoding="utf-8"?>
<formControlPr xmlns="http://schemas.microsoft.com/office/spreadsheetml/2009/9/main" objectType="CheckBox" fmlaLink="$V$47" lockText="1" noThreeD="1"/>
</file>

<file path=xl/ctrlProps/ctrlProp394.xml><?xml version="1.0" encoding="utf-8"?>
<formControlPr xmlns="http://schemas.microsoft.com/office/spreadsheetml/2009/9/main" objectType="CheckBox" fmlaLink="$V$39" lockText="1" noThreeD="1"/>
</file>

<file path=xl/ctrlProps/ctrlProp395.xml><?xml version="1.0" encoding="utf-8"?>
<formControlPr xmlns="http://schemas.microsoft.com/office/spreadsheetml/2009/9/main" objectType="CheckBox" fmlaLink="$V$43" lockText="1" noThreeD="1"/>
</file>

<file path=xl/ctrlProps/ctrlProp396.xml><?xml version="1.0" encoding="utf-8"?>
<formControlPr xmlns="http://schemas.microsoft.com/office/spreadsheetml/2009/9/main" objectType="CheckBox" fmlaLink="$V$40" lockText="1" noThreeD="1"/>
</file>

<file path=xl/ctrlProps/ctrlProp397.xml><?xml version="1.0" encoding="utf-8"?>
<formControlPr xmlns="http://schemas.microsoft.com/office/spreadsheetml/2009/9/main" objectType="CheckBox" fmlaLink="$V$41" lockText="1" noThreeD="1"/>
</file>

<file path=xl/ctrlProps/ctrlProp398.xml><?xml version="1.0" encoding="utf-8"?>
<formControlPr xmlns="http://schemas.microsoft.com/office/spreadsheetml/2009/9/main" objectType="CheckBox" fmlaLink="$AB$59" lockText="1" noThreeD="1"/>
</file>

<file path=xl/ctrlProps/ctrlProp399.xml><?xml version="1.0" encoding="utf-8"?>
<formControlPr xmlns="http://schemas.microsoft.com/office/spreadsheetml/2009/9/main" objectType="CheckBox" fmlaLink="$AB$60" lockText="1" noThreeD="1"/>
</file>

<file path=xl/ctrlProps/ctrlProp4.xml><?xml version="1.0" encoding="utf-8"?>
<formControlPr xmlns="http://schemas.microsoft.com/office/spreadsheetml/2009/9/main" objectType="CheckBox" fmlaLink="$Y$107" lockText="1" noThreeD="1"/>
</file>

<file path=xl/ctrlProps/ctrlProp40.xml><?xml version="1.0" encoding="utf-8"?>
<formControlPr xmlns="http://schemas.microsoft.com/office/spreadsheetml/2009/9/main" objectType="CheckBox" fmlaLink="$V$27" lockText="1" noThreeD="1"/>
</file>

<file path=xl/ctrlProps/ctrlProp400.xml><?xml version="1.0" encoding="utf-8"?>
<formControlPr xmlns="http://schemas.microsoft.com/office/spreadsheetml/2009/9/main" objectType="CheckBox" fmlaLink="$AB$61" lockText="1" noThreeD="1"/>
</file>

<file path=xl/ctrlProps/ctrlProp401.xml><?xml version="1.0" encoding="utf-8"?>
<formControlPr xmlns="http://schemas.microsoft.com/office/spreadsheetml/2009/9/main" objectType="CheckBox" fmlaLink="$AB$48" lockText="1" noThreeD="1"/>
</file>

<file path=xl/ctrlProps/ctrlProp402.xml><?xml version="1.0" encoding="utf-8"?>
<formControlPr xmlns="http://schemas.microsoft.com/office/spreadsheetml/2009/9/main" objectType="CheckBox" fmlaLink="$AB$49" lockText="1" noThreeD="1"/>
</file>

<file path=xl/ctrlProps/ctrlProp403.xml><?xml version="1.0" encoding="utf-8"?>
<formControlPr xmlns="http://schemas.microsoft.com/office/spreadsheetml/2009/9/main" objectType="CheckBox" fmlaLink="$AB$52" lockText="1" noThreeD="1"/>
</file>

<file path=xl/ctrlProps/ctrlProp404.xml><?xml version="1.0" encoding="utf-8"?>
<formControlPr xmlns="http://schemas.microsoft.com/office/spreadsheetml/2009/9/main" objectType="CheckBox" fmlaLink="$AB$50" lockText="1" noThreeD="1"/>
</file>

<file path=xl/ctrlProps/ctrlProp405.xml><?xml version="1.0" encoding="utf-8"?>
<formControlPr xmlns="http://schemas.microsoft.com/office/spreadsheetml/2009/9/main" objectType="CheckBox" fmlaLink="$AB$51" lockText="1" noThreeD="1"/>
</file>

<file path=xl/ctrlProps/ctrlProp406.xml><?xml version="1.0" encoding="utf-8"?>
<formControlPr xmlns="http://schemas.microsoft.com/office/spreadsheetml/2009/9/main" objectType="CheckBox" fmlaLink="$AB$54" lockText="1" noThreeD="1"/>
</file>

<file path=xl/ctrlProps/ctrlProp407.xml><?xml version="1.0" encoding="utf-8"?>
<formControlPr xmlns="http://schemas.microsoft.com/office/spreadsheetml/2009/9/main" objectType="CheckBox" fmlaLink="$AB$53" lockText="1" noThreeD="1"/>
</file>

<file path=xl/ctrlProps/ctrlProp408.xml><?xml version="1.0" encoding="utf-8"?>
<formControlPr xmlns="http://schemas.microsoft.com/office/spreadsheetml/2009/9/main" objectType="CheckBox" fmlaLink="$AB$57" lockText="1" noThreeD="1"/>
</file>

<file path=xl/ctrlProps/ctrlProp409.xml><?xml version="1.0" encoding="utf-8"?>
<formControlPr xmlns="http://schemas.microsoft.com/office/spreadsheetml/2009/9/main" objectType="CheckBox" fmlaLink="$AB$55" lockText="1" noThreeD="1"/>
</file>

<file path=xl/ctrlProps/ctrlProp41.xml><?xml version="1.0" encoding="utf-8"?>
<formControlPr xmlns="http://schemas.microsoft.com/office/spreadsheetml/2009/9/main" objectType="CheckBox" fmlaLink="$V$23" lockText="1" noThreeD="1"/>
</file>

<file path=xl/ctrlProps/ctrlProp410.xml><?xml version="1.0" encoding="utf-8"?>
<formControlPr xmlns="http://schemas.microsoft.com/office/spreadsheetml/2009/9/main" objectType="CheckBox" fmlaLink="$AB$56" lockText="1" noThreeD="1"/>
</file>

<file path=xl/ctrlProps/ctrlProp411.xml><?xml version="1.0" encoding="utf-8"?>
<formControlPr xmlns="http://schemas.microsoft.com/office/spreadsheetml/2009/9/main" objectType="CheckBox" fmlaLink="$AB$63" lockText="1" noThreeD="1"/>
</file>

<file path=xl/ctrlProps/ctrlProp412.xml><?xml version="1.0" encoding="utf-8"?>
<formControlPr xmlns="http://schemas.microsoft.com/office/spreadsheetml/2009/9/main" objectType="CheckBox" fmlaLink="$AB$64" lockText="1" noThreeD="1"/>
</file>

<file path=xl/ctrlProps/ctrlProp413.xml><?xml version="1.0" encoding="utf-8"?>
<formControlPr xmlns="http://schemas.microsoft.com/office/spreadsheetml/2009/9/main" objectType="CheckBox" fmlaLink="$AB$67" lockText="1" noThreeD="1"/>
</file>

<file path=xl/ctrlProps/ctrlProp414.xml><?xml version="1.0" encoding="utf-8"?>
<formControlPr xmlns="http://schemas.microsoft.com/office/spreadsheetml/2009/9/main" objectType="CheckBox" fmlaLink="$AB$65" lockText="1" noThreeD="1"/>
</file>

<file path=xl/ctrlProps/ctrlProp415.xml><?xml version="1.0" encoding="utf-8"?>
<formControlPr xmlns="http://schemas.microsoft.com/office/spreadsheetml/2009/9/main" objectType="CheckBox" fmlaLink="$AB$66" lockText="1" noThreeD="1"/>
</file>

<file path=xl/ctrlProps/ctrlProp416.xml><?xml version="1.0" encoding="utf-8"?>
<formControlPr xmlns="http://schemas.microsoft.com/office/spreadsheetml/2009/9/main" objectType="CheckBox" fmlaLink="$AB$70" lockText="1" noThreeD="1"/>
</file>

<file path=xl/ctrlProps/ctrlProp417.xml><?xml version="1.0" encoding="utf-8"?>
<formControlPr xmlns="http://schemas.microsoft.com/office/spreadsheetml/2009/9/main" objectType="CheckBox" fmlaLink="$AB$68" lockText="1" noThreeD="1"/>
</file>

<file path=xl/ctrlProps/ctrlProp418.xml><?xml version="1.0" encoding="utf-8"?>
<formControlPr xmlns="http://schemas.microsoft.com/office/spreadsheetml/2009/9/main" objectType="CheckBox" fmlaLink="$AB$69" lockText="1" noThreeD="1"/>
</file>

<file path=xl/ctrlProps/ctrlProp419.xml><?xml version="1.0" encoding="utf-8"?>
<formControlPr xmlns="http://schemas.microsoft.com/office/spreadsheetml/2009/9/main" objectType="CheckBox" fmlaLink="$AB$71" lockText="1" noThreeD="1"/>
</file>

<file path=xl/ctrlProps/ctrlProp42.xml><?xml version="1.0" encoding="utf-8"?>
<formControlPr xmlns="http://schemas.microsoft.com/office/spreadsheetml/2009/9/main" objectType="CheckBox" fmlaLink="$V$25" lockText="1" noThreeD="1"/>
</file>

<file path=xl/ctrlProps/ctrlProp420.xml><?xml version="1.0" encoding="utf-8"?>
<formControlPr xmlns="http://schemas.microsoft.com/office/spreadsheetml/2009/9/main" objectType="CheckBox" fmlaLink="$AB$73" lockText="1" noThreeD="1"/>
</file>

<file path=xl/ctrlProps/ctrlProp421.xml><?xml version="1.0" encoding="utf-8"?>
<formControlPr xmlns="http://schemas.microsoft.com/office/spreadsheetml/2009/9/main" objectType="CheckBox" fmlaLink="$AB$74" lockText="1" noThreeD="1"/>
</file>

<file path=xl/ctrlProps/ctrlProp422.xml><?xml version="1.0" encoding="utf-8"?>
<formControlPr xmlns="http://schemas.microsoft.com/office/spreadsheetml/2009/9/main" objectType="CheckBox" fmlaLink="$AB$78" lockText="1" noThreeD="1"/>
</file>

<file path=xl/ctrlProps/ctrlProp423.xml><?xml version="1.0" encoding="utf-8"?>
<formControlPr xmlns="http://schemas.microsoft.com/office/spreadsheetml/2009/9/main" objectType="CheckBox" fmlaLink="$AB$75" lockText="1" noThreeD="1"/>
</file>

<file path=xl/ctrlProps/ctrlProp424.xml><?xml version="1.0" encoding="utf-8"?>
<formControlPr xmlns="http://schemas.microsoft.com/office/spreadsheetml/2009/9/main" objectType="CheckBox" fmlaLink="$AB$76" lockText="1" noThreeD="1"/>
</file>

<file path=xl/ctrlProps/ctrlProp425.xml><?xml version="1.0" encoding="utf-8"?>
<formControlPr xmlns="http://schemas.microsoft.com/office/spreadsheetml/2009/9/main" objectType="CheckBox" fmlaLink="$AB$80" lockText="1" noThreeD="1"/>
</file>

<file path=xl/ctrlProps/ctrlProp426.xml><?xml version="1.0" encoding="utf-8"?>
<formControlPr xmlns="http://schemas.microsoft.com/office/spreadsheetml/2009/9/main" objectType="CheckBox" fmlaLink="$AB$79" lockText="1" noThreeD="1"/>
</file>

<file path=xl/ctrlProps/ctrlProp427.xml><?xml version="1.0" encoding="utf-8"?>
<formControlPr xmlns="http://schemas.microsoft.com/office/spreadsheetml/2009/9/main" objectType="CheckBox" fmlaLink="$AB$81" lockText="1" noThreeD="1"/>
</file>

<file path=xl/ctrlProps/ctrlProp428.xml><?xml version="1.0" encoding="utf-8"?>
<formControlPr xmlns="http://schemas.microsoft.com/office/spreadsheetml/2009/9/main" objectType="CheckBox" fmlaLink="$AB$94" lockText="1" noThreeD="1"/>
</file>

<file path=xl/ctrlProps/ctrlProp429.xml><?xml version="1.0" encoding="utf-8"?>
<formControlPr xmlns="http://schemas.microsoft.com/office/spreadsheetml/2009/9/main" objectType="CheckBox" fmlaLink="$AB$84" lockText="1" noThreeD="1"/>
</file>

<file path=xl/ctrlProps/ctrlProp43.xml><?xml version="1.0" encoding="utf-8"?>
<formControlPr xmlns="http://schemas.microsoft.com/office/spreadsheetml/2009/9/main" objectType="CheckBox" fmlaLink="$V$20" lockText="1" noThreeD="1"/>
</file>

<file path=xl/ctrlProps/ctrlProp430.xml><?xml version="1.0" encoding="utf-8"?>
<formControlPr xmlns="http://schemas.microsoft.com/office/spreadsheetml/2009/9/main" objectType="CheckBox" fmlaLink="$AB$82" lockText="1" noThreeD="1"/>
</file>

<file path=xl/ctrlProps/ctrlProp431.xml><?xml version="1.0" encoding="utf-8"?>
<formControlPr xmlns="http://schemas.microsoft.com/office/spreadsheetml/2009/9/main" objectType="CheckBox" fmlaLink="$AB$83" lockText="1" noThreeD="1"/>
</file>

<file path=xl/ctrlProps/ctrlProp432.xml><?xml version="1.0" encoding="utf-8"?>
<formControlPr xmlns="http://schemas.microsoft.com/office/spreadsheetml/2009/9/main" objectType="CheckBox" fmlaLink="$AB$95" lockText="1" noThreeD="1"/>
</file>

<file path=xl/ctrlProps/ctrlProp433.xml><?xml version="1.0" encoding="utf-8"?>
<formControlPr xmlns="http://schemas.microsoft.com/office/spreadsheetml/2009/9/main" objectType="CheckBox" fmlaLink="$AB$85" lockText="1" noThreeD="1"/>
</file>

<file path=xl/ctrlProps/ctrlProp434.xml><?xml version="1.0" encoding="utf-8"?>
<formControlPr xmlns="http://schemas.microsoft.com/office/spreadsheetml/2009/9/main" objectType="CheckBox" fmlaLink="$AB$100" lockText="1" noThreeD="1"/>
</file>

<file path=xl/ctrlProps/ctrlProp435.xml><?xml version="1.0" encoding="utf-8"?>
<formControlPr xmlns="http://schemas.microsoft.com/office/spreadsheetml/2009/9/main" objectType="CheckBox" fmlaLink="$AB$97" lockText="1" noThreeD="1"/>
</file>

<file path=xl/ctrlProps/ctrlProp436.xml><?xml version="1.0" encoding="utf-8"?>
<formControlPr xmlns="http://schemas.microsoft.com/office/spreadsheetml/2009/9/main" objectType="CheckBox" fmlaLink="$AB$99" lockText="1" noThreeD="1"/>
</file>

<file path=xl/ctrlProps/ctrlProp437.xml><?xml version="1.0" encoding="utf-8"?>
<formControlPr xmlns="http://schemas.microsoft.com/office/spreadsheetml/2009/9/main" objectType="CheckBox" fmlaLink="$AB$98" lockText="1" noThreeD="1"/>
</file>

<file path=xl/ctrlProps/ctrlProp438.xml><?xml version="1.0" encoding="utf-8"?>
<formControlPr xmlns="http://schemas.microsoft.com/office/spreadsheetml/2009/9/main" objectType="CheckBox" fmlaLink="$AB$96" lockText="1" noThreeD="1"/>
</file>

<file path=xl/ctrlProps/ctrlProp439.xml><?xml version="1.0" encoding="utf-8"?>
<formControlPr xmlns="http://schemas.microsoft.com/office/spreadsheetml/2009/9/main" objectType="CheckBox" fmlaLink="$AB$92" lockText="1" noThreeD="1"/>
</file>

<file path=xl/ctrlProps/ctrlProp44.xml><?xml version="1.0" encoding="utf-8"?>
<formControlPr xmlns="http://schemas.microsoft.com/office/spreadsheetml/2009/9/main" objectType="CheckBox" fmlaLink="$V$22" lockText="1" noThreeD="1"/>
</file>

<file path=xl/ctrlProps/ctrlProp440.xml><?xml version="1.0" encoding="utf-8"?>
<formControlPr xmlns="http://schemas.microsoft.com/office/spreadsheetml/2009/9/main" objectType="CheckBox" fmlaLink="$AB$89" lockText="1" noThreeD="1"/>
</file>

<file path=xl/ctrlProps/ctrlProp441.xml><?xml version="1.0" encoding="utf-8"?>
<formControlPr xmlns="http://schemas.microsoft.com/office/spreadsheetml/2009/9/main" objectType="CheckBox" fmlaLink="$AB$91" lockText="1" noThreeD="1"/>
</file>

<file path=xl/ctrlProps/ctrlProp442.xml><?xml version="1.0" encoding="utf-8"?>
<formControlPr xmlns="http://schemas.microsoft.com/office/spreadsheetml/2009/9/main" objectType="CheckBox" fmlaLink="$AB$88" lockText="1" noThreeD="1"/>
</file>

<file path=xl/ctrlProps/ctrlProp443.xml><?xml version="1.0" encoding="utf-8"?>
<formControlPr xmlns="http://schemas.microsoft.com/office/spreadsheetml/2009/9/main" objectType="CheckBox" fmlaLink="$AB$90" lockText="1" noThreeD="1"/>
</file>

<file path=xl/ctrlProps/ctrlProp444.xml><?xml version="1.0" encoding="utf-8"?>
<formControlPr xmlns="http://schemas.microsoft.com/office/spreadsheetml/2009/9/main" objectType="CheckBox" fmlaLink="$AB$87" lockText="1" noThreeD="1"/>
</file>

<file path=xl/ctrlProps/ctrlProp445.xml><?xml version="1.0" encoding="utf-8"?>
<formControlPr xmlns="http://schemas.microsoft.com/office/spreadsheetml/2009/9/main" objectType="CheckBox" fmlaLink="$AB$47" lockText="1" noThreeD="1"/>
</file>

<file path=xl/ctrlProps/ctrlProp446.xml><?xml version="1.0" encoding="utf-8"?>
<formControlPr xmlns="http://schemas.microsoft.com/office/spreadsheetml/2009/9/main" objectType="CheckBox" fmlaLink="$V$32" lockText="1" noThreeD="1"/>
</file>

<file path=xl/ctrlProps/ctrlProp447.xml><?xml version="1.0" encoding="utf-8"?>
<formControlPr xmlns="http://schemas.microsoft.com/office/spreadsheetml/2009/9/main" objectType="CheckBox" fmlaLink="$V$7" lockText="1" noThreeD="1"/>
</file>

<file path=xl/ctrlProps/ctrlProp448.xml><?xml version="1.0" encoding="utf-8"?>
<formControlPr xmlns="http://schemas.microsoft.com/office/spreadsheetml/2009/9/main" objectType="CheckBox" fmlaLink="$V$8" lockText="1" noThreeD="1"/>
</file>

<file path=xl/ctrlProps/ctrlProp449.xml><?xml version="1.0" encoding="utf-8"?>
<formControlPr xmlns="http://schemas.microsoft.com/office/spreadsheetml/2009/9/main" objectType="CheckBox" fmlaLink="$V$9" lockText="1" noThreeD="1"/>
</file>

<file path=xl/ctrlProps/ctrlProp45.xml><?xml version="1.0" encoding="utf-8"?>
<formControlPr xmlns="http://schemas.microsoft.com/office/spreadsheetml/2009/9/main" objectType="CheckBox" fmlaLink="$V$30" lockText="1" noThreeD="1"/>
</file>

<file path=xl/ctrlProps/ctrlProp450.xml><?xml version="1.0" encoding="utf-8"?>
<formControlPr xmlns="http://schemas.microsoft.com/office/spreadsheetml/2009/9/main" objectType="CheckBox" fmlaLink="$V$11" lockText="1" noThreeD="1"/>
</file>

<file path=xl/ctrlProps/ctrlProp451.xml><?xml version="1.0" encoding="utf-8"?>
<formControlPr xmlns="http://schemas.microsoft.com/office/spreadsheetml/2009/9/main" objectType="CheckBox" fmlaLink="$V$12" lockText="1" noThreeD="1"/>
</file>

<file path=xl/ctrlProps/ctrlProp452.xml><?xml version="1.0" encoding="utf-8"?>
<formControlPr xmlns="http://schemas.microsoft.com/office/spreadsheetml/2009/9/main" objectType="CheckBox" fmlaLink="$V$14" lockText="1" noThreeD="1"/>
</file>

<file path=xl/ctrlProps/ctrlProp453.xml><?xml version="1.0" encoding="utf-8"?>
<formControlPr xmlns="http://schemas.microsoft.com/office/spreadsheetml/2009/9/main" objectType="CheckBox" fmlaLink="$V$16" lockText="1" noThreeD="1"/>
</file>

<file path=xl/ctrlProps/ctrlProp454.xml><?xml version="1.0" encoding="utf-8"?>
<formControlPr xmlns="http://schemas.microsoft.com/office/spreadsheetml/2009/9/main" objectType="CheckBox" fmlaLink="$V$15" lockText="1" noThreeD="1"/>
</file>

<file path=xl/ctrlProps/ctrlProp455.xml><?xml version="1.0" encoding="utf-8"?>
<formControlPr xmlns="http://schemas.microsoft.com/office/spreadsheetml/2009/9/main" objectType="CheckBox" fmlaLink="$V$17" lockText="1" noThreeD="1"/>
</file>

<file path=xl/ctrlProps/ctrlProp456.xml><?xml version="1.0" encoding="utf-8"?>
<formControlPr xmlns="http://schemas.microsoft.com/office/spreadsheetml/2009/9/main" objectType="CheckBox" fmlaLink="$V$18" lockText="1" noThreeD="1"/>
</file>

<file path=xl/ctrlProps/ctrlProp457.xml><?xml version="1.0" encoding="utf-8"?>
<formControlPr xmlns="http://schemas.microsoft.com/office/spreadsheetml/2009/9/main" objectType="CheckBox" fmlaLink="$V$19" lockText="1" noThreeD="1"/>
</file>

<file path=xl/ctrlProps/ctrlProp458.xml><?xml version="1.0" encoding="utf-8"?>
<formControlPr xmlns="http://schemas.microsoft.com/office/spreadsheetml/2009/9/main" objectType="CheckBox" fmlaLink="$V$21" lockText="1" noThreeD="1"/>
</file>

<file path=xl/ctrlProps/ctrlProp459.xml><?xml version="1.0" encoding="utf-8"?>
<formControlPr xmlns="http://schemas.microsoft.com/office/spreadsheetml/2009/9/main" objectType="CheckBox" fmlaLink="$V$29" lockText="1" noThreeD="1"/>
</file>

<file path=xl/ctrlProps/ctrlProp46.xml><?xml version="1.0" encoding="utf-8"?>
<formControlPr xmlns="http://schemas.microsoft.com/office/spreadsheetml/2009/9/main" objectType="CheckBox" fmlaLink="$V$28" lockText="1" noThreeD="1"/>
</file>

<file path=xl/ctrlProps/ctrlProp460.xml><?xml version="1.0" encoding="utf-8"?>
<formControlPr xmlns="http://schemas.microsoft.com/office/spreadsheetml/2009/9/main" objectType="CheckBox" fmlaLink="$V$27" lockText="1" noThreeD="1"/>
</file>

<file path=xl/ctrlProps/ctrlProp461.xml><?xml version="1.0" encoding="utf-8"?>
<formControlPr xmlns="http://schemas.microsoft.com/office/spreadsheetml/2009/9/main" objectType="CheckBox" fmlaLink="$V$23" lockText="1" noThreeD="1"/>
</file>

<file path=xl/ctrlProps/ctrlProp462.xml><?xml version="1.0" encoding="utf-8"?>
<formControlPr xmlns="http://schemas.microsoft.com/office/spreadsheetml/2009/9/main" objectType="CheckBox" fmlaLink="$V$25" lockText="1" noThreeD="1"/>
</file>

<file path=xl/ctrlProps/ctrlProp463.xml><?xml version="1.0" encoding="utf-8"?>
<formControlPr xmlns="http://schemas.microsoft.com/office/spreadsheetml/2009/9/main" objectType="CheckBox" fmlaLink="$V$20" lockText="1" noThreeD="1"/>
</file>

<file path=xl/ctrlProps/ctrlProp464.xml><?xml version="1.0" encoding="utf-8"?>
<formControlPr xmlns="http://schemas.microsoft.com/office/spreadsheetml/2009/9/main" objectType="CheckBox" fmlaLink="$V$22" lockText="1" noThreeD="1"/>
</file>

<file path=xl/ctrlProps/ctrlProp465.xml><?xml version="1.0" encoding="utf-8"?>
<formControlPr xmlns="http://schemas.microsoft.com/office/spreadsheetml/2009/9/main" objectType="CheckBox" fmlaLink="$V$30" lockText="1" noThreeD="1"/>
</file>

<file path=xl/ctrlProps/ctrlProp466.xml><?xml version="1.0" encoding="utf-8"?>
<formControlPr xmlns="http://schemas.microsoft.com/office/spreadsheetml/2009/9/main" objectType="CheckBox" fmlaLink="$V$28" lockText="1" noThreeD="1"/>
</file>

<file path=xl/ctrlProps/ctrlProp467.xml><?xml version="1.0" encoding="utf-8"?>
<formControlPr xmlns="http://schemas.microsoft.com/office/spreadsheetml/2009/9/main" objectType="CheckBox" fmlaLink="$V$24" lockText="1" noThreeD="1"/>
</file>

<file path=xl/ctrlProps/ctrlProp468.xml><?xml version="1.0" encoding="utf-8"?>
<formControlPr xmlns="http://schemas.microsoft.com/office/spreadsheetml/2009/9/main" objectType="CheckBox" fmlaLink="$V$26" lockText="1" noThreeD="1"/>
</file>

<file path=xl/ctrlProps/ctrlProp469.xml><?xml version="1.0" encoding="utf-8"?>
<formControlPr xmlns="http://schemas.microsoft.com/office/spreadsheetml/2009/9/main" objectType="CheckBox" fmlaLink="$V$35" lockText="1" noThreeD="1"/>
</file>

<file path=xl/ctrlProps/ctrlProp47.xml><?xml version="1.0" encoding="utf-8"?>
<formControlPr xmlns="http://schemas.microsoft.com/office/spreadsheetml/2009/9/main" objectType="CheckBox" fmlaLink="$V$24" lockText="1" noThreeD="1"/>
</file>

<file path=xl/ctrlProps/ctrlProp470.xml><?xml version="1.0" encoding="utf-8"?>
<formControlPr xmlns="http://schemas.microsoft.com/office/spreadsheetml/2009/9/main" objectType="CheckBox" fmlaLink="$V$33" lockText="1" noThreeD="1"/>
</file>

<file path=xl/ctrlProps/ctrlProp471.xml><?xml version="1.0" encoding="utf-8"?>
<formControlPr xmlns="http://schemas.microsoft.com/office/spreadsheetml/2009/9/main" objectType="CheckBox" fmlaLink="$V$36" lockText="1" noThreeD="1"/>
</file>

<file path=xl/ctrlProps/ctrlProp472.xml><?xml version="1.0" encoding="utf-8"?>
<formControlPr xmlns="http://schemas.microsoft.com/office/spreadsheetml/2009/9/main" objectType="CheckBox" fmlaLink="$V$34" lockText="1" noThreeD="1"/>
</file>

<file path=xl/ctrlProps/ctrlProp473.xml><?xml version="1.0" encoding="utf-8"?>
<formControlPr xmlns="http://schemas.microsoft.com/office/spreadsheetml/2009/9/main" objectType="CheckBox" fmlaLink="$V$37" lockText="1" noThreeD="1"/>
</file>

<file path=xl/ctrlProps/ctrlProp474.xml><?xml version="1.0" encoding="utf-8"?>
<formControlPr xmlns="http://schemas.microsoft.com/office/spreadsheetml/2009/9/main" objectType="CheckBox" fmlaLink="$V$48" lockText="1" noThreeD="1"/>
</file>

<file path=xl/ctrlProps/ctrlProp475.xml><?xml version="1.0" encoding="utf-8"?>
<formControlPr xmlns="http://schemas.microsoft.com/office/spreadsheetml/2009/9/main" objectType="CheckBox" fmlaLink="$V$49" lockText="1" noThreeD="1"/>
</file>

<file path=xl/ctrlProps/ctrlProp476.xml><?xml version="1.0" encoding="utf-8"?>
<formControlPr xmlns="http://schemas.microsoft.com/office/spreadsheetml/2009/9/main" objectType="CheckBox" fmlaLink="$V$53" lockText="1" noThreeD="1"/>
</file>

<file path=xl/ctrlProps/ctrlProp477.xml><?xml version="1.0" encoding="utf-8"?>
<formControlPr xmlns="http://schemas.microsoft.com/office/spreadsheetml/2009/9/main" objectType="CheckBox" fmlaLink="$V$52" lockText="1" noThreeD="1"/>
</file>

<file path=xl/ctrlProps/ctrlProp478.xml><?xml version="1.0" encoding="utf-8"?>
<formControlPr xmlns="http://schemas.microsoft.com/office/spreadsheetml/2009/9/main" objectType="CheckBox" fmlaLink="$V$50" lockText="1" noThreeD="1"/>
</file>

<file path=xl/ctrlProps/ctrlProp479.xml><?xml version="1.0" encoding="utf-8"?>
<formControlPr xmlns="http://schemas.microsoft.com/office/spreadsheetml/2009/9/main" objectType="CheckBox" fmlaLink="$V$51" lockText="1" noThreeD="1"/>
</file>

<file path=xl/ctrlProps/ctrlProp48.xml><?xml version="1.0" encoding="utf-8"?>
<formControlPr xmlns="http://schemas.microsoft.com/office/spreadsheetml/2009/9/main" objectType="CheckBox" fmlaLink="$V$26" lockText="1" noThreeD="1"/>
</file>

<file path=xl/ctrlProps/ctrlProp480.xml><?xml version="1.0" encoding="utf-8"?>
<formControlPr xmlns="http://schemas.microsoft.com/office/spreadsheetml/2009/9/main" objectType="CheckBox" fmlaLink="$V$54" lockText="1" noThreeD="1"/>
</file>

<file path=xl/ctrlProps/ctrlProp481.xml><?xml version="1.0" encoding="utf-8"?>
<formControlPr xmlns="http://schemas.microsoft.com/office/spreadsheetml/2009/9/main" objectType="CheckBox" fmlaLink="$V$56" lockText="1" noThreeD="1"/>
</file>

<file path=xl/ctrlProps/ctrlProp482.xml><?xml version="1.0" encoding="utf-8"?>
<formControlPr xmlns="http://schemas.microsoft.com/office/spreadsheetml/2009/9/main" objectType="CheckBox" fmlaLink="$V$57" lockText="1" noThreeD="1"/>
</file>

<file path=xl/ctrlProps/ctrlProp483.xml><?xml version="1.0" encoding="utf-8"?>
<formControlPr xmlns="http://schemas.microsoft.com/office/spreadsheetml/2009/9/main" objectType="CheckBox" fmlaLink="$V$60" lockText="1" noThreeD="1"/>
</file>

<file path=xl/ctrlProps/ctrlProp484.xml><?xml version="1.0" encoding="utf-8"?>
<formControlPr xmlns="http://schemas.microsoft.com/office/spreadsheetml/2009/9/main" objectType="CheckBox" fmlaLink="$V$58" lockText="1" noThreeD="1"/>
</file>

<file path=xl/ctrlProps/ctrlProp485.xml><?xml version="1.0" encoding="utf-8"?>
<formControlPr xmlns="http://schemas.microsoft.com/office/spreadsheetml/2009/9/main" objectType="CheckBox" fmlaLink="$V$59" lockText="1" noThreeD="1"/>
</file>

<file path=xl/ctrlProps/ctrlProp486.xml><?xml version="1.0" encoding="utf-8"?>
<formControlPr xmlns="http://schemas.microsoft.com/office/spreadsheetml/2009/9/main" objectType="CheckBox" fmlaLink="$V$62" lockText="1" noThreeD="1"/>
</file>

<file path=xl/ctrlProps/ctrlProp487.xml><?xml version="1.0" encoding="utf-8"?>
<formControlPr xmlns="http://schemas.microsoft.com/office/spreadsheetml/2009/9/main" objectType="CheckBox" fmlaLink="$V$61" lockText="1" noThreeD="1"/>
</file>

<file path=xl/ctrlProps/ctrlProp488.xml><?xml version="1.0" encoding="utf-8"?>
<formControlPr xmlns="http://schemas.microsoft.com/office/spreadsheetml/2009/9/main" objectType="CheckBox" fmlaLink="$V$65" lockText="1" noThreeD="1"/>
</file>

<file path=xl/ctrlProps/ctrlProp489.xml><?xml version="1.0" encoding="utf-8"?>
<formControlPr xmlns="http://schemas.microsoft.com/office/spreadsheetml/2009/9/main" objectType="CheckBox" fmlaLink="$V$63" lockText="1" noThreeD="1"/>
</file>

<file path=xl/ctrlProps/ctrlProp49.xml><?xml version="1.0" encoding="utf-8"?>
<formControlPr xmlns="http://schemas.microsoft.com/office/spreadsheetml/2009/9/main" objectType="CheckBox" fmlaLink="$V$35" lockText="1" noThreeD="1"/>
</file>

<file path=xl/ctrlProps/ctrlProp490.xml><?xml version="1.0" encoding="utf-8"?>
<formControlPr xmlns="http://schemas.microsoft.com/office/spreadsheetml/2009/9/main" objectType="CheckBox" fmlaLink="$V$64" lockText="1" noThreeD="1"/>
</file>

<file path=xl/ctrlProps/ctrlProp491.xml><?xml version="1.0" encoding="utf-8"?>
<formControlPr xmlns="http://schemas.microsoft.com/office/spreadsheetml/2009/9/main" objectType="CheckBox" fmlaLink="$V$67" lockText="1" noThreeD="1"/>
</file>

<file path=xl/ctrlProps/ctrlProp492.xml><?xml version="1.0" encoding="utf-8"?>
<formControlPr xmlns="http://schemas.microsoft.com/office/spreadsheetml/2009/9/main" objectType="CheckBox" fmlaLink="$V$66" lockText="1" noThreeD="1"/>
</file>

<file path=xl/ctrlProps/ctrlProp493.xml><?xml version="1.0" encoding="utf-8"?>
<formControlPr xmlns="http://schemas.microsoft.com/office/spreadsheetml/2009/9/main" objectType="CheckBox" fmlaLink="$V$68" lockText="1" noThreeD="1"/>
</file>

<file path=xl/ctrlProps/ctrlProp494.xml><?xml version="1.0" encoding="utf-8"?>
<formControlPr xmlns="http://schemas.microsoft.com/office/spreadsheetml/2009/9/main" objectType="CheckBox" fmlaLink="$V$38" lockText="1" noThreeD="1"/>
</file>

<file path=xl/ctrlProps/ctrlProp495.xml><?xml version="1.0" encoding="utf-8"?>
<formControlPr xmlns="http://schemas.microsoft.com/office/spreadsheetml/2009/9/main" objectType="CheckBox" fmlaLink="$V$42" lockText="1" noThreeD="1"/>
</file>

<file path=xl/ctrlProps/ctrlProp496.xml><?xml version="1.0" encoding="utf-8"?>
<formControlPr xmlns="http://schemas.microsoft.com/office/spreadsheetml/2009/9/main" objectType="CheckBox" fmlaLink="$V$44" lockText="1" noThreeD="1"/>
</file>

<file path=xl/ctrlProps/ctrlProp497.xml><?xml version="1.0" encoding="utf-8"?>
<formControlPr xmlns="http://schemas.microsoft.com/office/spreadsheetml/2009/9/main" objectType="CheckBox" fmlaLink="$V$45" lockText="1" noThreeD="1"/>
</file>

<file path=xl/ctrlProps/ctrlProp498.xml><?xml version="1.0" encoding="utf-8"?>
<formControlPr xmlns="http://schemas.microsoft.com/office/spreadsheetml/2009/9/main" objectType="CheckBox" fmlaLink="$V$47" lockText="1" noThreeD="1"/>
</file>

<file path=xl/ctrlProps/ctrlProp499.xml><?xml version="1.0" encoding="utf-8"?>
<formControlPr xmlns="http://schemas.microsoft.com/office/spreadsheetml/2009/9/main" objectType="CheckBox" fmlaLink="$V$39" lockText="1" noThreeD="1"/>
</file>

<file path=xl/ctrlProps/ctrlProp5.xml><?xml version="1.0" encoding="utf-8"?>
<formControlPr xmlns="http://schemas.microsoft.com/office/spreadsheetml/2009/9/main" objectType="CheckBox" fmlaLink="$Y$105" lockText="1" noThreeD="1"/>
</file>

<file path=xl/ctrlProps/ctrlProp50.xml><?xml version="1.0" encoding="utf-8"?>
<formControlPr xmlns="http://schemas.microsoft.com/office/spreadsheetml/2009/9/main" objectType="CheckBox" fmlaLink="$V$33" lockText="1" noThreeD="1"/>
</file>

<file path=xl/ctrlProps/ctrlProp500.xml><?xml version="1.0" encoding="utf-8"?>
<formControlPr xmlns="http://schemas.microsoft.com/office/spreadsheetml/2009/9/main" objectType="CheckBox" fmlaLink="$V$43" lockText="1" noThreeD="1"/>
</file>

<file path=xl/ctrlProps/ctrlProp501.xml><?xml version="1.0" encoding="utf-8"?>
<formControlPr xmlns="http://schemas.microsoft.com/office/spreadsheetml/2009/9/main" objectType="CheckBox" fmlaLink="$V$40" lockText="1" noThreeD="1"/>
</file>

<file path=xl/ctrlProps/ctrlProp502.xml><?xml version="1.0" encoding="utf-8"?>
<formControlPr xmlns="http://schemas.microsoft.com/office/spreadsheetml/2009/9/main" objectType="CheckBox" fmlaLink="$V$41" lockText="1" noThreeD="1"/>
</file>

<file path=xl/ctrlProps/ctrlProp503.xml><?xml version="1.0" encoding="utf-8"?>
<formControlPr xmlns="http://schemas.microsoft.com/office/spreadsheetml/2009/9/main" objectType="CheckBox" fmlaLink="$AB$59" lockText="1" noThreeD="1"/>
</file>

<file path=xl/ctrlProps/ctrlProp504.xml><?xml version="1.0" encoding="utf-8"?>
<formControlPr xmlns="http://schemas.microsoft.com/office/spreadsheetml/2009/9/main" objectType="CheckBox" fmlaLink="$AB$60" lockText="1" noThreeD="1"/>
</file>

<file path=xl/ctrlProps/ctrlProp505.xml><?xml version="1.0" encoding="utf-8"?>
<formControlPr xmlns="http://schemas.microsoft.com/office/spreadsheetml/2009/9/main" objectType="CheckBox" fmlaLink="$AB$61" lockText="1" noThreeD="1"/>
</file>

<file path=xl/ctrlProps/ctrlProp506.xml><?xml version="1.0" encoding="utf-8"?>
<formControlPr xmlns="http://schemas.microsoft.com/office/spreadsheetml/2009/9/main" objectType="CheckBox" fmlaLink="$AB$48" lockText="1" noThreeD="1"/>
</file>

<file path=xl/ctrlProps/ctrlProp507.xml><?xml version="1.0" encoding="utf-8"?>
<formControlPr xmlns="http://schemas.microsoft.com/office/spreadsheetml/2009/9/main" objectType="CheckBox" fmlaLink="$AB$49" lockText="1" noThreeD="1"/>
</file>

<file path=xl/ctrlProps/ctrlProp508.xml><?xml version="1.0" encoding="utf-8"?>
<formControlPr xmlns="http://schemas.microsoft.com/office/spreadsheetml/2009/9/main" objectType="CheckBox" fmlaLink="$AB$52" lockText="1" noThreeD="1"/>
</file>

<file path=xl/ctrlProps/ctrlProp509.xml><?xml version="1.0" encoding="utf-8"?>
<formControlPr xmlns="http://schemas.microsoft.com/office/spreadsheetml/2009/9/main" objectType="CheckBox" fmlaLink="$AB$50" lockText="1" noThreeD="1"/>
</file>

<file path=xl/ctrlProps/ctrlProp51.xml><?xml version="1.0" encoding="utf-8"?>
<formControlPr xmlns="http://schemas.microsoft.com/office/spreadsheetml/2009/9/main" objectType="CheckBox" fmlaLink="$V$36" lockText="1" noThreeD="1"/>
</file>

<file path=xl/ctrlProps/ctrlProp510.xml><?xml version="1.0" encoding="utf-8"?>
<formControlPr xmlns="http://schemas.microsoft.com/office/spreadsheetml/2009/9/main" objectType="CheckBox" fmlaLink="$AB$51" lockText="1" noThreeD="1"/>
</file>

<file path=xl/ctrlProps/ctrlProp511.xml><?xml version="1.0" encoding="utf-8"?>
<formControlPr xmlns="http://schemas.microsoft.com/office/spreadsheetml/2009/9/main" objectType="CheckBox" fmlaLink="$AB$54" lockText="1" noThreeD="1"/>
</file>

<file path=xl/ctrlProps/ctrlProp512.xml><?xml version="1.0" encoding="utf-8"?>
<formControlPr xmlns="http://schemas.microsoft.com/office/spreadsheetml/2009/9/main" objectType="CheckBox" fmlaLink="$AB$53" lockText="1" noThreeD="1"/>
</file>

<file path=xl/ctrlProps/ctrlProp513.xml><?xml version="1.0" encoding="utf-8"?>
<formControlPr xmlns="http://schemas.microsoft.com/office/spreadsheetml/2009/9/main" objectType="CheckBox" fmlaLink="$AB$57" lockText="1" noThreeD="1"/>
</file>

<file path=xl/ctrlProps/ctrlProp514.xml><?xml version="1.0" encoding="utf-8"?>
<formControlPr xmlns="http://schemas.microsoft.com/office/spreadsheetml/2009/9/main" objectType="CheckBox" fmlaLink="$AB$55" lockText="1" noThreeD="1"/>
</file>

<file path=xl/ctrlProps/ctrlProp515.xml><?xml version="1.0" encoding="utf-8"?>
<formControlPr xmlns="http://schemas.microsoft.com/office/spreadsheetml/2009/9/main" objectType="CheckBox" fmlaLink="$AB$56" lockText="1" noThreeD="1"/>
</file>

<file path=xl/ctrlProps/ctrlProp516.xml><?xml version="1.0" encoding="utf-8"?>
<formControlPr xmlns="http://schemas.microsoft.com/office/spreadsheetml/2009/9/main" objectType="CheckBox" fmlaLink="$AB$63" lockText="1" noThreeD="1"/>
</file>

<file path=xl/ctrlProps/ctrlProp517.xml><?xml version="1.0" encoding="utf-8"?>
<formControlPr xmlns="http://schemas.microsoft.com/office/spreadsheetml/2009/9/main" objectType="CheckBox" fmlaLink="$AB$64" lockText="1" noThreeD="1"/>
</file>

<file path=xl/ctrlProps/ctrlProp518.xml><?xml version="1.0" encoding="utf-8"?>
<formControlPr xmlns="http://schemas.microsoft.com/office/spreadsheetml/2009/9/main" objectType="CheckBox" fmlaLink="$AB$67" lockText="1" noThreeD="1"/>
</file>

<file path=xl/ctrlProps/ctrlProp519.xml><?xml version="1.0" encoding="utf-8"?>
<formControlPr xmlns="http://schemas.microsoft.com/office/spreadsheetml/2009/9/main" objectType="CheckBox" fmlaLink="$AB$65" lockText="1" noThreeD="1"/>
</file>

<file path=xl/ctrlProps/ctrlProp52.xml><?xml version="1.0" encoding="utf-8"?>
<formControlPr xmlns="http://schemas.microsoft.com/office/spreadsheetml/2009/9/main" objectType="CheckBox" fmlaLink="$V$34" lockText="1" noThreeD="1"/>
</file>

<file path=xl/ctrlProps/ctrlProp520.xml><?xml version="1.0" encoding="utf-8"?>
<formControlPr xmlns="http://schemas.microsoft.com/office/spreadsheetml/2009/9/main" objectType="CheckBox" fmlaLink="$AB$66" lockText="1" noThreeD="1"/>
</file>

<file path=xl/ctrlProps/ctrlProp521.xml><?xml version="1.0" encoding="utf-8"?>
<formControlPr xmlns="http://schemas.microsoft.com/office/spreadsheetml/2009/9/main" objectType="CheckBox" fmlaLink="$AB$70" lockText="1" noThreeD="1"/>
</file>

<file path=xl/ctrlProps/ctrlProp522.xml><?xml version="1.0" encoding="utf-8"?>
<formControlPr xmlns="http://schemas.microsoft.com/office/spreadsheetml/2009/9/main" objectType="CheckBox" fmlaLink="$AB$68" lockText="1" noThreeD="1"/>
</file>

<file path=xl/ctrlProps/ctrlProp523.xml><?xml version="1.0" encoding="utf-8"?>
<formControlPr xmlns="http://schemas.microsoft.com/office/spreadsheetml/2009/9/main" objectType="CheckBox" fmlaLink="$AB$69" lockText="1" noThreeD="1"/>
</file>

<file path=xl/ctrlProps/ctrlProp524.xml><?xml version="1.0" encoding="utf-8"?>
<formControlPr xmlns="http://schemas.microsoft.com/office/spreadsheetml/2009/9/main" objectType="CheckBox" fmlaLink="$AB$71" lockText="1" noThreeD="1"/>
</file>

<file path=xl/ctrlProps/ctrlProp525.xml><?xml version="1.0" encoding="utf-8"?>
<formControlPr xmlns="http://schemas.microsoft.com/office/spreadsheetml/2009/9/main" objectType="CheckBox" fmlaLink="$AB$73" lockText="1" noThreeD="1"/>
</file>

<file path=xl/ctrlProps/ctrlProp526.xml><?xml version="1.0" encoding="utf-8"?>
<formControlPr xmlns="http://schemas.microsoft.com/office/spreadsheetml/2009/9/main" objectType="CheckBox" fmlaLink="$AB$74" lockText="1" noThreeD="1"/>
</file>

<file path=xl/ctrlProps/ctrlProp527.xml><?xml version="1.0" encoding="utf-8"?>
<formControlPr xmlns="http://schemas.microsoft.com/office/spreadsheetml/2009/9/main" objectType="CheckBox" fmlaLink="$AB$78" lockText="1" noThreeD="1"/>
</file>

<file path=xl/ctrlProps/ctrlProp528.xml><?xml version="1.0" encoding="utf-8"?>
<formControlPr xmlns="http://schemas.microsoft.com/office/spreadsheetml/2009/9/main" objectType="CheckBox" fmlaLink="$AB$75" lockText="1" noThreeD="1"/>
</file>

<file path=xl/ctrlProps/ctrlProp529.xml><?xml version="1.0" encoding="utf-8"?>
<formControlPr xmlns="http://schemas.microsoft.com/office/spreadsheetml/2009/9/main" objectType="CheckBox" fmlaLink="$AB$76" lockText="1" noThreeD="1"/>
</file>

<file path=xl/ctrlProps/ctrlProp53.xml><?xml version="1.0" encoding="utf-8"?>
<formControlPr xmlns="http://schemas.microsoft.com/office/spreadsheetml/2009/9/main" objectType="CheckBox" fmlaLink="$V$37" lockText="1" noThreeD="1"/>
</file>

<file path=xl/ctrlProps/ctrlProp530.xml><?xml version="1.0" encoding="utf-8"?>
<formControlPr xmlns="http://schemas.microsoft.com/office/spreadsheetml/2009/9/main" objectType="CheckBox" fmlaLink="$AB$80" lockText="1" noThreeD="1"/>
</file>

<file path=xl/ctrlProps/ctrlProp531.xml><?xml version="1.0" encoding="utf-8"?>
<formControlPr xmlns="http://schemas.microsoft.com/office/spreadsheetml/2009/9/main" objectType="CheckBox" fmlaLink="$AB$79" lockText="1" noThreeD="1"/>
</file>

<file path=xl/ctrlProps/ctrlProp532.xml><?xml version="1.0" encoding="utf-8"?>
<formControlPr xmlns="http://schemas.microsoft.com/office/spreadsheetml/2009/9/main" objectType="CheckBox" fmlaLink="$AB$81" lockText="1" noThreeD="1"/>
</file>

<file path=xl/ctrlProps/ctrlProp533.xml><?xml version="1.0" encoding="utf-8"?>
<formControlPr xmlns="http://schemas.microsoft.com/office/spreadsheetml/2009/9/main" objectType="CheckBox" fmlaLink="$AB$94" lockText="1" noThreeD="1"/>
</file>

<file path=xl/ctrlProps/ctrlProp534.xml><?xml version="1.0" encoding="utf-8"?>
<formControlPr xmlns="http://schemas.microsoft.com/office/spreadsheetml/2009/9/main" objectType="CheckBox" fmlaLink="$AB$84" lockText="1" noThreeD="1"/>
</file>

<file path=xl/ctrlProps/ctrlProp535.xml><?xml version="1.0" encoding="utf-8"?>
<formControlPr xmlns="http://schemas.microsoft.com/office/spreadsheetml/2009/9/main" objectType="CheckBox" fmlaLink="$AB$82" lockText="1" noThreeD="1"/>
</file>

<file path=xl/ctrlProps/ctrlProp536.xml><?xml version="1.0" encoding="utf-8"?>
<formControlPr xmlns="http://schemas.microsoft.com/office/spreadsheetml/2009/9/main" objectType="CheckBox" fmlaLink="$AB$83" lockText="1" noThreeD="1"/>
</file>

<file path=xl/ctrlProps/ctrlProp537.xml><?xml version="1.0" encoding="utf-8"?>
<formControlPr xmlns="http://schemas.microsoft.com/office/spreadsheetml/2009/9/main" objectType="CheckBox" fmlaLink="$AB$95" lockText="1" noThreeD="1"/>
</file>

<file path=xl/ctrlProps/ctrlProp538.xml><?xml version="1.0" encoding="utf-8"?>
<formControlPr xmlns="http://schemas.microsoft.com/office/spreadsheetml/2009/9/main" objectType="CheckBox" fmlaLink="$AB$85" lockText="1" noThreeD="1"/>
</file>

<file path=xl/ctrlProps/ctrlProp539.xml><?xml version="1.0" encoding="utf-8"?>
<formControlPr xmlns="http://schemas.microsoft.com/office/spreadsheetml/2009/9/main" objectType="CheckBox" fmlaLink="$AB$100" lockText="1" noThreeD="1"/>
</file>

<file path=xl/ctrlProps/ctrlProp54.xml><?xml version="1.0" encoding="utf-8"?>
<formControlPr xmlns="http://schemas.microsoft.com/office/spreadsheetml/2009/9/main" objectType="CheckBox" fmlaLink="$V$48" lockText="1" noThreeD="1"/>
</file>

<file path=xl/ctrlProps/ctrlProp540.xml><?xml version="1.0" encoding="utf-8"?>
<formControlPr xmlns="http://schemas.microsoft.com/office/spreadsheetml/2009/9/main" objectType="CheckBox" fmlaLink="$AB$97" lockText="1" noThreeD="1"/>
</file>

<file path=xl/ctrlProps/ctrlProp541.xml><?xml version="1.0" encoding="utf-8"?>
<formControlPr xmlns="http://schemas.microsoft.com/office/spreadsheetml/2009/9/main" objectType="CheckBox" fmlaLink="$AB$99" lockText="1" noThreeD="1"/>
</file>

<file path=xl/ctrlProps/ctrlProp542.xml><?xml version="1.0" encoding="utf-8"?>
<formControlPr xmlns="http://schemas.microsoft.com/office/spreadsheetml/2009/9/main" objectType="CheckBox" fmlaLink="$AB$98" lockText="1" noThreeD="1"/>
</file>

<file path=xl/ctrlProps/ctrlProp543.xml><?xml version="1.0" encoding="utf-8"?>
<formControlPr xmlns="http://schemas.microsoft.com/office/spreadsheetml/2009/9/main" objectType="CheckBox" fmlaLink="$AB$96" lockText="1" noThreeD="1"/>
</file>

<file path=xl/ctrlProps/ctrlProp544.xml><?xml version="1.0" encoding="utf-8"?>
<formControlPr xmlns="http://schemas.microsoft.com/office/spreadsheetml/2009/9/main" objectType="CheckBox" fmlaLink="$AB$92" lockText="1" noThreeD="1"/>
</file>

<file path=xl/ctrlProps/ctrlProp545.xml><?xml version="1.0" encoding="utf-8"?>
<formControlPr xmlns="http://schemas.microsoft.com/office/spreadsheetml/2009/9/main" objectType="CheckBox" fmlaLink="$AB$89" lockText="1" noThreeD="1"/>
</file>

<file path=xl/ctrlProps/ctrlProp546.xml><?xml version="1.0" encoding="utf-8"?>
<formControlPr xmlns="http://schemas.microsoft.com/office/spreadsheetml/2009/9/main" objectType="CheckBox" fmlaLink="$AB$91" lockText="1" noThreeD="1"/>
</file>

<file path=xl/ctrlProps/ctrlProp547.xml><?xml version="1.0" encoding="utf-8"?>
<formControlPr xmlns="http://schemas.microsoft.com/office/spreadsheetml/2009/9/main" objectType="CheckBox" fmlaLink="$AB$88" lockText="1" noThreeD="1"/>
</file>

<file path=xl/ctrlProps/ctrlProp548.xml><?xml version="1.0" encoding="utf-8"?>
<formControlPr xmlns="http://schemas.microsoft.com/office/spreadsheetml/2009/9/main" objectType="CheckBox" fmlaLink="$AB$90" lockText="1" noThreeD="1"/>
</file>

<file path=xl/ctrlProps/ctrlProp549.xml><?xml version="1.0" encoding="utf-8"?>
<formControlPr xmlns="http://schemas.microsoft.com/office/spreadsheetml/2009/9/main" objectType="CheckBox" fmlaLink="$AB$87" lockText="1" noThreeD="1"/>
</file>

<file path=xl/ctrlProps/ctrlProp55.xml><?xml version="1.0" encoding="utf-8"?>
<formControlPr xmlns="http://schemas.microsoft.com/office/spreadsheetml/2009/9/main" objectType="CheckBox" fmlaLink="$V$49" lockText="1" noThreeD="1"/>
</file>

<file path=xl/ctrlProps/ctrlProp550.xml><?xml version="1.0" encoding="utf-8"?>
<formControlPr xmlns="http://schemas.microsoft.com/office/spreadsheetml/2009/9/main" objectType="CheckBox" fmlaLink="$AB$47" lockText="1" noThreeD="1"/>
</file>

<file path=xl/ctrlProps/ctrlProp551.xml><?xml version="1.0" encoding="utf-8"?>
<formControlPr xmlns="http://schemas.microsoft.com/office/spreadsheetml/2009/9/main" objectType="CheckBox" fmlaLink="$W$8" lockText="1" noThreeD="1"/>
</file>

<file path=xl/ctrlProps/ctrlProp552.xml><?xml version="1.0" encoding="utf-8"?>
<formControlPr xmlns="http://schemas.microsoft.com/office/spreadsheetml/2009/9/main" objectType="CheckBox" fmlaLink="$W$9" lockText="1" noThreeD="1"/>
</file>

<file path=xl/ctrlProps/ctrlProp553.xml><?xml version="1.0" encoding="utf-8"?>
<formControlPr xmlns="http://schemas.microsoft.com/office/spreadsheetml/2009/9/main" objectType="CheckBox" fmlaLink="$W$22" lockText="1" noThreeD="1"/>
</file>

<file path=xl/ctrlProps/ctrlProp554.xml><?xml version="1.0" encoding="utf-8"?>
<formControlPr xmlns="http://schemas.microsoft.com/office/spreadsheetml/2009/9/main" objectType="CheckBox" fmlaLink="$W$10" lockText="1" noThreeD="1"/>
</file>

<file path=xl/ctrlProps/ctrlProp555.xml><?xml version="1.0" encoding="utf-8"?>
<formControlPr xmlns="http://schemas.microsoft.com/office/spreadsheetml/2009/9/main" objectType="CheckBox" fmlaLink="$W$11" lockText="1" noThreeD="1"/>
</file>

<file path=xl/ctrlProps/ctrlProp556.xml><?xml version="1.0" encoding="utf-8"?>
<formControlPr xmlns="http://schemas.microsoft.com/office/spreadsheetml/2009/9/main" objectType="CheckBox" fmlaLink="$W$7" lockText="1" noThreeD="1"/>
</file>

<file path=xl/ctrlProps/ctrlProp557.xml><?xml version="1.0" encoding="utf-8"?>
<formControlPr xmlns="http://schemas.microsoft.com/office/spreadsheetml/2009/9/main" objectType="CheckBox" fmlaLink="$W$18" lockText="1" noThreeD="1"/>
</file>

<file path=xl/ctrlProps/ctrlProp558.xml><?xml version="1.0" encoding="utf-8"?>
<formControlPr xmlns="http://schemas.microsoft.com/office/spreadsheetml/2009/9/main" objectType="CheckBox" fmlaLink="$W$19" lockText="1" noThreeD="1"/>
</file>

<file path=xl/ctrlProps/ctrlProp559.xml><?xml version="1.0" encoding="utf-8"?>
<formControlPr xmlns="http://schemas.microsoft.com/office/spreadsheetml/2009/9/main" objectType="CheckBox" fmlaLink="$W$20" lockText="1" noThreeD="1"/>
</file>

<file path=xl/ctrlProps/ctrlProp56.xml><?xml version="1.0" encoding="utf-8"?>
<formControlPr xmlns="http://schemas.microsoft.com/office/spreadsheetml/2009/9/main" objectType="CheckBox" fmlaLink="$V$53" lockText="1" noThreeD="1"/>
</file>

<file path=xl/ctrlProps/ctrlProp560.xml><?xml version="1.0" encoding="utf-8"?>
<formControlPr xmlns="http://schemas.microsoft.com/office/spreadsheetml/2009/9/main" objectType="CheckBox" fmlaLink="$W$21" lockText="1" noThreeD="1"/>
</file>

<file path=xl/ctrlProps/ctrlProp561.xml><?xml version="1.0" encoding="utf-8"?>
<formControlPr xmlns="http://schemas.microsoft.com/office/spreadsheetml/2009/9/main" objectType="CheckBox" fmlaLink="$W$17" lockText="1" noThreeD="1"/>
</file>

<file path=xl/ctrlProps/ctrlProp562.xml><?xml version="1.0" encoding="utf-8"?>
<formControlPr xmlns="http://schemas.microsoft.com/office/spreadsheetml/2009/9/main" objectType="CheckBox" fmlaLink="$W$37" lockText="1" noThreeD="1"/>
</file>

<file path=xl/ctrlProps/ctrlProp563.xml><?xml version="1.0" encoding="utf-8"?>
<formControlPr xmlns="http://schemas.microsoft.com/office/spreadsheetml/2009/9/main" objectType="CheckBox" fmlaLink="$W$38" lockText="1" noThreeD="1"/>
</file>

<file path=xl/ctrlProps/ctrlProp564.xml><?xml version="1.0" encoding="utf-8"?>
<formControlPr xmlns="http://schemas.microsoft.com/office/spreadsheetml/2009/9/main" objectType="CheckBox" fmlaLink="$W$39" lockText="1" noThreeD="1"/>
</file>

<file path=xl/ctrlProps/ctrlProp565.xml><?xml version="1.0" encoding="utf-8"?>
<formControlPr xmlns="http://schemas.microsoft.com/office/spreadsheetml/2009/9/main" objectType="CheckBox" fmlaLink="$W$36" lockText="1" noThreeD="1"/>
</file>

<file path=xl/ctrlProps/ctrlProp566.xml><?xml version="1.0" encoding="utf-8"?>
<formControlPr xmlns="http://schemas.microsoft.com/office/spreadsheetml/2009/9/main" objectType="CheckBox" fmlaLink="$W$48" lockText="1" noThreeD="1"/>
</file>

<file path=xl/ctrlProps/ctrlProp567.xml><?xml version="1.0" encoding="utf-8"?>
<formControlPr xmlns="http://schemas.microsoft.com/office/spreadsheetml/2009/9/main" objectType="CheckBox" fmlaLink="$W$49" lockText="1" noThreeD="1"/>
</file>

<file path=xl/ctrlProps/ctrlProp568.xml><?xml version="1.0" encoding="utf-8"?>
<formControlPr xmlns="http://schemas.microsoft.com/office/spreadsheetml/2009/9/main" objectType="CheckBox" fmlaLink="$W$50" lockText="1" noThreeD="1"/>
</file>

<file path=xl/ctrlProps/ctrlProp569.xml><?xml version="1.0" encoding="utf-8"?>
<formControlPr xmlns="http://schemas.microsoft.com/office/spreadsheetml/2009/9/main" objectType="CheckBox" fmlaLink="$W$51" lockText="1" noThreeD="1"/>
</file>

<file path=xl/ctrlProps/ctrlProp57.xml><?xml version="1.0" encoding="utf-8"?>
<formControlPr xmlns="http://schemas.microsoft.com/office/spreadsheetml/2009/9/main" objectType="CheckBox" fmlaLink="$V$52" lockText="1" noThreeD="1"/>
</file>

<file path=xl/ctrlProps/ctrlProp570.xml><?xml version="1.0" encoding="utf-8"?>
<formControlPr xmlns="http://schemas.microsoft.com/office/spreadsheetml/2009/9/main" objectType="CheckBox" fmlaLink="$W$47" lockText="1" noThreeD="1"/>
</file>

<file path=xl/ctrlProps/ctrlProp571.xml><?xml version="1.0" encoding="utf-8"?>
<formControlPr xmlns="http://schemas.microsoft.com/office/spreadsheetml/2009/9/main" objectType="CheckBox" fmlaLink="$W$53" lockText="1" noThreeD="1"/>
</file>

<file path=xl/ctrlProps/ctrlProp572.xml><?xml version="1.0" encoding="utf-8"?>
<formControlPr xmlns="http://schemas.microsoft.com/office/spreadsheetml/2009/9/main" objectType="CheckBox" fmlaLink="$W$54" lockText="1" noThreeD="1"/>
</file>

<file path=xl/ctrlProps/ctrlProp573.xml><?xml version="1.0" encoding="utf-8"?>
<formControlPr xmlns="http://schemas.microsoft.com/office/spreadsheetml/2009/9/main" objectType="CheckBox" fmlaLink="$W$52" lockText="1" noThreeD="1"/>
</file>

<file path=xl/ctrlProps/ctrlProp574.xml><?xml version="1.0" encoding="utf-8"?>
<formControlPr xmlns="http://schemas.microsoft.com/office/spreadsheetml/2009/9/main" objectType="CheckBox" fmlaLink="$W$64" lockText="1" noThreeD="1"/>
</file>

<file path=xl/ctrlProps/ctrlProp575.xml><?xml version="1.0" encoding="utf-8"?>
<formControlPr xmlns="http://schemas.microsoft.com/office/spreadsheetml/2009/9/main" objectType="CheckBox" fmlaLink="$W$65" lockText="1" noThreeD="1"/>
</file>

<file path=xl/ctrlProps/ctrlProp576.xml><?xml version="1.0" encoding="utf-8"?>
<formControlPr xmlns="http://schemas.microsoft.com/office/spreadsheetml/2009/9/main" objectType="CheckBox" fmlaLink="$W$66" lockText="1" noThreeD="1"/>
</file>

<file path=xl/ctrlProps/ctrlProp577.xml><?xml version="1.0" encoding="utf-8"?>
<formControlPr xmlns="http://schemas.microsoft.com/office/spreadsheetml/2009/9/main" objectType="CheckBox" fmlaLink="$W$67" lockText="1" noThreeD="1"/>
</file>

<file path=xl/ctrlProps/ctrlProp578.xml><?xml version="1.0" encoding="utf-8"?>
<formControlPr xmlns="http://schemas.microsoft.com/office/spreadsheetml/2009/9/main" objectType="CheckBox" fmlaLink="$W$63" lockText="1" noThreeD="1"/>
</file>

<file path=xl/ctrlProps/ctrlProp579.xml><?xml version="1.0" encoding="utf-8"?>
<formControlPr xmlns="http://schemas.microsoft.com/office/spreadsheetml/2009/9/main" objectType="CheckBox" fmlaLink="$W$73" lockText="1" noThreeD="1"/>
</file>

<file path=xl/ctrlProps/ctrlProp58.xml><?xml version="1.0" encoding="utf-8"?>
<formControlPr xmlns="http://schemas.microsoft.com/office/spreadsheetml/2009/9/main" objectType="CheckBox" fmlaLink="$V$50" lockText="1" noThreeD="1"/>
</file>

<file path=xl/ctrlProps/ctrlProp580.xml><?xml version="1.0" encoding="utf-8"?>
<formControlPr xmlns="http://schemas.microsoft.com/office/spreadsheetml/2009/9/main" objectType="CheckBox" fmlaLink="$W$75" lockText="1" noThreeD="1"/>
</file>

<file path=xl/ctrlProps/ctrlProp581.xml><?xml version="1.0" encoding="utf-8"?>
<formControlPr xmlns="http://schemas.microsoft.com/office/spreadsheetml/2009/9/main" objectType="CheckBox" fmlaLink="$W$77" lockText="1" noThreeD="1"/>
</file>

<file path=xl/ctrlProps/ctrlProp582.xml><?xml version="1.0" encoding="utf-8"?>
<formControlPr xmlns="http://schemas.microsoft.com/office/spreadsheetml/2009/9/main" objectType="CheckBox" fmlaLink="$W$71" lockText="1" noThreeD="1"/>
</file>

<file path=xl/ctrlProps/ctrlProp583.xml><?xml version="1.0" encoding="utf-8"?>
<formControlPr xmlns="http://schemas.microsoft.com/office/spreadsheetml/2009/9/main" objectType="CheckBox" fmlaLink="$W$74" lockText="1" noThreeD="1"/>
</file>

<file path=xl/ctrlProps/ctrlProp584.xml><?xml version="1.0" encoding="utf-8"?>
<formControlPr xmlns="http://schemas.microsoft.com/office/spreadsheetml/2009/9/main" objectType="CheckBox" fmlaLink="$W$76" lockText="1" noThreeD="1"/>
</file>

<file path=xl/ctrlProps/ctrlProp585.xml><?xml version="1.0" encoding="utf-8"?>
<formControlPr xmlns="http://schemas.microsoft.com/office/spreadsheetml/2009/9/main" objectType="CheckBox" fmlaLink="$W$72" lockText="1" noThreeD="1"/>
</file>

<file path=xl/ctrlProps/ctrlProp586.xml><?xml version="1.0" encoding="utf-8"?>
<formControlPr xmlns="http://schemas.microsoft.com/office/spreadsheetml/2009/9/main" objectType="CheckBox" fmlaLink="$W$90" lockText="1" noThreeD="1"/>
</file>

<file path=xl/ctrlProps/ctrlProp587.xml><?xml version="1.0" encoding="utf-8"?>
<formControlPr xmlns="http://schemas.microsoft.com/office/spreadsheetml/2009/9/main" objectType="CheckBox" fmlaLink="$W$92" lockText="1" noThreeD="1"/>
</file>

<file path=xl/ctrlProps/ctrlProp588.xml><?xml version="1.0" encoding="utf-8"?>
<formControlPr xmlns="http://schemas.microsoft.com/office/spreadsheetml/2009/9/main" objectType="CheckBox" fmlaLink="$W$94" lockText="1" noThreeD="1"/>
</file>

<file path=xl/ctrlProps/ctrlProp589.xml><?xml version="1.0" encoding="utf-8"?>
<formControlPr xmlns="http://schemas.microsoft.com/office/spreadsheetml/2009/9/main" objectType="CheckBox" fmlaLink="$W$96" lockText="1" noThreeD="1"/>
</file>

<file path=xl/ctrlProps/ctrlProp59.xml><?xml version="1.0" encoding="utf-8"?>
<formControlPr xmlns="http://schemas.microsoft.com/office/spreadsheetml/2009/9/main" objectType="CheckBox" fmlaLink="$V$51" lockText="1" noThreeD="1"/>
</file>

<file path=xl/ctrlProps/ctrlProp590.xml><?xml version="1.0" encoding="utf-8"?>
<formControlPr xmlns="http://schemas.microsoft.com/office/spreadsheetml/2009/9/main" objectType="CheckBox" fmlaLink="$W$88" lockText="1" noThreeD="1"/>
</file>

<file path=xl/ctrlProps/ctrlProp591.xml><?xml version="1.0" encoding="utf-8"?>
<formControlPr xmlns="http://schemas.microsoft.com/office/spreadsheetml/2009/9/main" objectType="CheckBox" fmlaLink="$W$91" lockText="1" noThreeD="1"/>
</file>

<file path=xl/ctrlProps/ctrlProp592.xml><?xml version="1.0" encoding="utf-8"?>
<formControlPr xmlns="http://schemas.microsoft.com/office/spreadsheetml/2009/9/main" objectType="CheckBox" fmlaLink="$W$93" lockText="1" noThreeD="1"/>
</file>

<file path=xl/ctrlProps/ctrlProp593.xml><?xml version="1.0" encoding="utf-8"?>
<formControlPr xmlns="http://schemas.microsoft.com/office/spreadsheetml/2009/9/main" objectType="CheckBox" fmlaLink="$W$95" lockText="1" noThreeD="1"/>
</file>

<file path=xl/ctrlProps/ctrlProp594.xml><?xml version="1.0" encoding="utf-8"?>
<formControlPr xmlns="http://schemas.microsoft.com/office/spreadsheetml/2009/9/main" objectType="CheckBox" fmlaLink="$W$97" lockText="1" noThreeD="1"/>
</file>

<file path=xl/ctrlProps/ctrlProp595.xml><?xml version="1.0" encoding="utf-8"?>
<formControlPr xmlns="http://schemas.microsoft.com/office/spreadsheetml/2009/9/main" objectType="CheckBox" fmlaLink="$W$89" lockText="1" noThreeD="1"/>
</file>

<file path=xl/ctrlProps/ctrlProp596.xml><?xml version="1.0" encoding="utf-8"?>
<formControlPr xmlns="http://schemas.microsoft.com/office/spreadsheetml/2009/9/main" objectType="CheckBox" fmlaLink="$W$85" lockText="1" noThreeD="1"/>
</file>

<file path=xl/ctrlProps/ctrlProp597.xml><?xml version="1.0" encoding="utf-8"?>
<formControlPr xmlns="http://schemas.microsoft.com/office/spreadsheetml/2009/9/main" objectType="CheckBox" fmlaLink="$W$86" lockText="1" noThreeD="1"/>
</file>

<file path=xl/ctrlProps/ctrlProp6.xml><?xml version="1.0" encoding="utf-8"?>
<formControlPr xmlns="http://schemas.microsoft.com/office/spreadsheetml/2009/9/main" objectType="CheckBox" fmlaLink="$Y$103" lockText="1" noThreeD="1"/>
</file>

<file path=xl/ctrlProps/ctrlProp60.xml><?xml version="1.0" encoding="utf-8"?>
<formControlPr xmlns="http://schemas.microsoft.com/office/spreadsheetml/2009/9/main" objectType="CheckBox" fmlaLink="$V$54" lockText="1" noThreeD="1"/>
</file>

<file path=xl/ctrlProps/ctrlProp61.xml><?xml version="1.0" encoding="utf-8"?>
<formControlPr xmlns="http://schemas.microsoft.com/office/spreadsheetml/2009/9/main" objectType="CheckBox" fmlaLink="$V$56" lockText="1" noThreeD="1"/>
</file>

<file path=xl/ctrlProps/ctrlProp62.xml><?xml version="1.0" encoding="utf-8"?>
<formControlPr xmlns="http://schemas.microsoft.com/office/spreadsheetml/2009/9/main" objectType="CheckBox" fmlaLink="$V$57" lockText="1" noThreeD="1"/>
</file>

<file path=xl/ctrlProps/ctrlProp63.xml><?xml version="1.0" encoding="utf-8"?>
<formControlPr xmlns="http://schemas.microsoft.com/office/spreadsheetml/2009/9/main" objectType="CheckBox" fmlaLink="$V$60" lockText="1" noThreeD="1"/>
</file>

<file path=xl/ctrlProps/ctrlProp64.xml><?xml version="1.0" encoding="utf-8"?>
<formControlPr xmlns="http://schemas.microsoft.com/office/spreadsheetml/2009/9/main" objectType="CheckBox" fmlaLink="$V$58" lockText="1" noThreeD="1"/>
</file>

<file path=xl/ctrlProps/ctrlProp65.xml><?xml version="1.0" encoding="utf-8"?>
<formControlPr xmlns="http://schemas.microsoft.com/office/spreadsheetml/2009/9/main" objectType="CheckBox" fmlaLink="$V$59" lockText="1" noThreeD="1"/>
</file>

<file path=xl/ctrlProps/ctrlProp66.xml><?xml version="1.0" encoding="utf-8"?>
<formControlPr xmlns="http://schemas.microsoft.com/office/spreadsheetml/2009/9/main" objectType="CheckBox" fmlaLink="$V$62" lockText="1" noThreeD="1"/>
</file>

<file path=xl/ctrlProps/ctrlProp67.xml><?xml version="1.0" encoding="utf-8"?>
<formControlPr xmlns="http://schemas.microsoft.com/office/spreadsheetml/2009/9/main" objectType="CheckBox" fmlaLink="$V$61" lockText="1" noThreeD="1"/>
</file>

<file path=xl/ctrlProps/ctrlProp68.xml><?xml version="1.0" encoding="utf-8"?>
<formControlPr xmlns="http://schemas.microsoft.com/office/spreadsheetml/2009/9/main" objectType="CheckBox" fmlaLink="$V$65" lockText="1" noThreeD="1"/>
</file>

<file path=xl/ctrlProps/ctrlProp69.xml><?xml version="1.0" encoding="utf-8"?>
<formControlPr xmlns="http://schemas.microsoft.com/office/spreadsheetml/2009/9/main" objectType="CheckBox" fmlaLink="$V$63" lockText="1" noThreeD="1"/>
</file>

<file path=xl/ctrlProps/ctrlProp7.xml><?xml version="1.0" encoding="utf-8"?>
<formControlPr xmlns="http://schemas.microsoft.com/office/spreadsheetml/2009/9/main" objectType="CheckBox" fmlaLink="$Y$98" lockText="1" noThreeD="1"/>
</file>

<file path=xl/ctrlProps/ctrlProp70.xml><?xml version="1.0" encoding="utf-8"?>
<formControlPr xmlns="http://schemas.microsoft.com/office/spreadsheetml/2009/9/main" objectType="CheckBox" fmlaLink="$V$64" lockText="1" noThreeD="1"/>
</file>

<file path=xl/ctrlProps/ctrlProp71.xml><?xml version="1.0" encoding="utf-8"?>
<formControlPr xmlns="http://schemas.microsoft.com/office/spreadsheetml/2009/9/main" objectType="CheckBox" fmlaLink="$V$67" lockText="1" noThreeD="1"/>
</file>

<file path=xl/ctrlProps/ctrlProp72.xml><?xml version="1.0" encoding="utf-8"?>
<formControlPr xmlns="http://schemas.microsoft.com/office/spreadsheetml/2009/9/main" objectType="CheckBox" fmlaLink="$V$66" lockText="1" noThreeD="1"/>
</file>

<file path=xl/ctrlProps/ctrlProp73.xml><?xml version="1.0" encoding="utf-8"?>
<formControlPr xmlns="http://schemas.microsoft.com/office/spreadsheetml/2009/9/main" objectType="CheckBox" fmlaLink="$V$68" lockText="1" noThreeD="1"/>
</file>

<file path=xl/ctrlProps/ctrlProp74.xml><?xml version="1.0" encoding="utf-8"?>
<formControlPr xmlns="http://schemas.microsoft.com/office/spreadsheetml/2009/9/main" objectType="CheckBox" fmlaLink="$V$38" lockText="1" noThreeD="1"/>
</file>

<file path=xl/ctrlProps/ctrlProp75.xml><?xml version="1.0" encoding="utf-8"?>
<formControlPr xmlns="http://schemas.microsoft.com/office/spreadsheetml/2009/9/main" objectType="CheckBox" fmlaLink="$V$42" lockText="1" noThreeD="1"/>
</file>

<file path=xl/ctrlProps/ctrlProp76.xml><?xml version="1.0" encoding="utf-8"?>
<formControlPr xmlns="http://schemas.microsoft.com/office/spreadsheetml/2009/9/main" objectType="CheckBox" fmlaLink="$V$44" lockText="1" noThreeD="1"/>
</file>

<file path=xl/ctrlProps/ctrlProp77.xml><?xml version="1.0" encoding="utf-8"?>
<formControlPr xmlns="http://schemas.microsoft.com/office/spreadsheetml/2009/9/main" objectType="CheckBox" fmlaLink="$V$45" lockText="1" noThreeD="1"/>
</file>

<file path=xl/ctrlProps/ctrlProp78.xml><?xml version="1.0" encoding="utf-8"?>
<formControlPr xmlns="http://schemas.microsoft.com/office/spreadsheetml/2009/9/main" objectType="CheckBox" fmlaLink="$V$47" lockText="1" noThreeD="1"/>
</file>

<file path=xl/ctrlProps/ctrlProp79.xml><?xml version="1.0" encoding="utf-8"?>
<formControlPr xmlns="http://schemas.microsoft.com/office/spreadsheetml/2009/9/main" objectType="CheckBox" fmlaLink="$V$39" lockText="1" noThreeD="1"/>
</file>

<file path=xl/ctrlProps/ctrlProp8.xml><?xml version="1.0" encoding="utf-8"?>
<formControlPr xmlns="http://schemas.microsoft.com/office/spreadsheetml/2009/9/main" objectType="CheckBox" fmlaLink="$Y$100" lockText="1" noThreeD="1"/>
</file>

<file path=xl/ctrlProps/ctrlProp80.xml><?xml version="1.0" encoding="utf-8"?>
<formControlPr xmlns="http://schemas.microsoft.com/office/spreadsheetml/2009/9/main" objectType="CheckBox" fmlaLink="$V$43" lockText="1" noThreeD="1"/>
</file>

<file path=xl/ctrlProps/ctrlProp81.xml><?xml version="1.0" encoding="utf-8"?>
<formControlPr xmlns="http://schemas.microsoft.com/office/spreadsheetml/2009/9/main" objectType="CheckBox" fmlaLink="$V$40" lockText="1" noThreeD="1"/>
</file>

<file path=xl/ctrlProps/ctrlProp82.xml><?xml version="1.0" encoding="utf-8"?>
<formControlPr xmlns="http://schemas.microsoft.com/office/spreadsheetml/2009/9/main" objectType="CheckBox" fmlaLink="$V$41" lockText="1" noThreeD="1"/>
</file>

<file path=xl/ctrlProps/ctrlProp83.xml><?xml version="1.0" encoding="utf-8"?>
<formControlPr xmlns="http://schemas.microsoft.com/office/spreadsheetml/2009/9/main" objectType="CheckBox" fmlaLink="$AB$59" lockText="1" noThreeD="1"/>
</file>

<file path=xl/ctrlProps/ctrlProp84.xml><?xml version="1.0" encoding="utf-8"?>
<formControlPr xmlns="http://schemas.microsoft.com/office/spreadsheetml/2009/9/main" objectType="CheckBox" fmlaLink="$AB$60" lockText="1" noThreeD="1"/>
</file>

<file path=xl/ctrlProps/ctrlProp85.xml><?xml version="1.0" encoding="utf-8"?>
<formControlPr xmlns="http://schemas.microsoft.com/office/spreadsheetml/2009/9/main" objectType="CheckBox" fmlaLink="$AB$61" lockText="1" noThreeD="1"/>
</file>

<file path=xl/ctrlProps/ctrlProp86.xml><?xml version="1.0" encoding="utf-8"?>
<formControlPr xmlns="http://schemas.microsoft.com/office/spreadsheetml/2009/9/main" objectType="CheckBox" fmlaLink="$AB$48" lockText="1" noThreeD="1"/>
</file>

<file path=xl/ctrlProps/ctrlProp87.xml><?xml version="1.0" encoding="utf-8"?>
<formControlPr xmlns="http://schemas.microsoft.com/office/spreadsheetml/2009/9/main" objectType="CheckBox" fmlaLink="$AB$49" lockText="1" noThreeD="1"/>
</file>

<file path=xl/ctrlProps/ctrlProp88.xml><?xml version="1.0" encoding="utf-8"?>
<formControlPr xmlns="http://schemas.microsoft.com/office/spreadsheetml/2009/9/main" objectType="CheckBox" fmlaLink="$AB$52" lockText="1" noThreeD="1"/>
</file>

<file path=xl/ctrlProps/ctrlProp89.xml><?xml version="1.0" encoding="utf-8"?>
<formControlPr xmlns="http://schemas.microsoft.com/office/spreadsheetml/2009/9/main" objectType="CheckBox" fmlaLink="$AB$50" lockText="1" noThreeD="1"/>
</file>

<file path=xl/ctrlProps/ctrlProp9.xml><?xml version="1.0" encoding="utf-8"?>
<formControlPr xmlns="http://schemas.microsoft.com/office/spreadsheetml/2009/9/main" objectType="CheckBox" fmlaLink="$Y$102" lockText="1" noThreeD="1"/>
</file>

<file path=xl/ctrlProps/ctrlProp90.xml><?xml version="1.0" encoding="utf-8"?>
<formControlPr xmlns="http://schemas.microsoft.com/office/spreadsheetml/2009/9/main" objectType="CheckBox" fmlaLink="$AB$51" lockText="1" noThreeD="1"/>
</file>

<file path=xl/ctrlProps/ctrlProp91.xml><?xml version="1.0" encoding="utf-8"?>
<formControlPr xmlns="http://schemas.microsoft.com/office/spreadsheetml/2009/9/main" objectType="CheckBox" fmlaLink="$AB$54" lockText="1" noThreeD="1"/>
</file>

<file path=xl/ctrlProps/ctrlProp92.xml><?xml version="1.0" encoding="utf-8"?>
<formControlPr xmlns="http://schemas.microsoft.com/office/spreadsheetml/2009/9/main" objectType="CheckBox" fmlaLink="$AB$53" lockText="1" noThreeD="1"/>
</file>

<file path=xl/ctrlProps/ctrlProp93.xml><?xml version="1.0" encoding="utf-8"?>
<formControlPr xmlns="http://schemas.microsoft.com/office/spreadsheetml/2009/9/main" objectType="CheckBox" fmlaLink="$AB$57" lockText="1" noThreeD="1"/>
</file>

<file path=xl/ctrlProps/ctrlProp94.xml><?xml version="1.0" encoding="utf-8"?>
<formControlPr xmlns="http://schemas.microsoft.com/office/spreadsheetml/2009/9/main" objectType="CheckBox" fmlaLink="$AB$55" lockText="1" noThreeD="1"/>
</file>

<file path=xl/ctrlProps/ctrlProp95.xml><?xml version="1.0" encoding="utf-8"?>
<formControlPr xmlns="http://schemas.microsoft.com/office/spreadsheetml/2009/9/main" objectType="CheckBox" fmlaLink="$AB$56" lockText="1" noThreeD="1"/>
</file>

<file path=xl/ctrlProps/ctrlProp96.xml><?xml version="1.0" encoding="utf-8"?>
<formControlPr xmlns="http://schemas.microsoft.com/office/spreadsheetml/2009/9/main" objectType="CheckBox" fmlaLink="$AB$63" lockText="1" noThreeD="1"/>
</file>

<file path=xl/ctrlProps/ctrlProp97.xml><?xml version="1.0" encoding="utf-8"?>
<formControlPr xmlns="http://schemas.microsoft.com/office/spreadsheetml/2009/9/main" objectType="CheckBox" fmlaLink="$AB$64" lockText="1" noThreeD="1"/>
</file>

<file path=xl/ctrlProps/ctrlProp98.xml><?xml version="1.0" encoding="utf-8"?>
<formControlPr xmlns="http://schemas.microsoft.com/office/spreadsheetml/2009/9/main" objectType="CheckBox" fmlaLink="$AB$67" lockText="1" noThreeD="1"/>
</file>

<file path=xl/ctrlProps/ctrlProp99.xml><?xml version="1.0" encoding="utf-8"?>
<formControlPr xmlns="http://schemas.microsoft.com/office/spreadsheetml/2009/9/main" objectType="CheckBox" fmlaLink="$AB$65" lockText="1" noThreeD="1"/>
</file>

<file path=xl/drawings/drawing1.xml><?xml version="1.0" encoding="utf-8"?>
<xdr:wsDr xmlns:xdr="http://schemas.openxmlformats.org/drawingml/2006/spreadsheetDrawing" xmlns:a="http://schemas.openxmlformats.org/drawingml/2006/main">
  <xdr:twoCellAnchor>
    <xdr:from>
      <xdr:col>0</xdr:col>
      <xdr:colOff>171449</xdr:colOff>
      <xdr:row>4</xdr:row>
      <xdr:rowOff>9524</xdr:rowOff>
    </xdr:from>
    <xdr:to>
      <xdr:col>19</xdr:col>
      <xdr:colOff>304799</xdr:colOff>
      <xdr:row>37</xdr:row>
      <xdr:rowOff>228599</xdr:rowOff>
    </xdr:to>
    <xdr:sp macro="" textlink="">
      <xdr:nvSpPr>
        <xdr:cNvPr id="2" name="正方形/長方形 1"/>
        <xdr:cNvSpPr/>
      </xdr:nvSpPr>
      <xdr:spPr>
        <a:xfrm>
          <a:off x="171449" y="923924"/>
          <a:ext cx="6524625" cy="7762875"/>
        </a:xfrm>
        <a:prstGeom prst="rect">
          <a:avLst/>
        </a:prstGeom>
        <a:noFill/>
        <a:ln w="22225" cmpd="dbl">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212912</xdr:colOff>
      <xdr:row>47</xdr:row>
      <xdr:rowOff>212911</xdr:rowOff>
    </xdr:from>
    <xdr:to>
      <xdr:col>19</xdr:col>
      <xdr:colOff>241487</xdr:colOff>
      <xdr:row>85</xdr:row>
      <xdr:rowOff>212911</xdr:rowOff>
    </xdr:to>
    <xdr:sp macro="" textlink="">
      <xdr:nvSpPr>
        <xdr:cNvPr id="3" name="正方形/長方形 2"/>
        <xdr:cNvSpPr/>
      </xdr:nvSpPr>
      <xdr:spPr>
        <a:xfrm>
          <a:off x="212912" y="10522323"/>
          <a:ext cx="6830546" cy="8213912"/>
        </a:xfrm>
        <a:prstGeom prst="rect">
          <a:avLst/>
        </a:prstGeom>
        <a:noFill/>
        <a:ln w="9525" cmpd="sng">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142875</xdr:colOff>
          <xdr:row>95</xdr:row>
          <xdr:rowOff>47625</xdr:rowOff>
        </xdr:from>
        <xdr:to>
          <xdr:col>3</xdr:col>
          <xdr:colOff>257175</xdr:colOff>
          <xdr:row>97</xdr:row>
          <xdr:rowOff>76200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96</xdr:row>
          <xdr:rowOff>200025</xdr:rowOff>
        </xdr:from>
        <xdr:to>
          <xdr:col>3</xdr:col>
          <xdr:colOff>247650</xdr:colOff>
          <xdr:row>98</xdr:row>
          <xdr:rowOff>85725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97</xdr:row>
          <xdr:rowOff>190500</xdr:rowOff>
        </xdr:from>
        <xdr:to>
          <xdr:col>3</xdr:col>
          <xdr:colOff>247650</xdr:colOff>
          <xdr:row>99</xdr:row>
          <xdr:rowOff>66675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100</xdr:row>
          <xdr:rowOff>180975</xdr:rowOff>
        </xdr:from>
        <xdr:to>
          <xdr:col>3</xdr:col>
          <xdr:colOff>247650</xdr:colOff>
          <xdr:row>102</xdr:row>
          <xdr:rowOff>57150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99</xdr:row>
          <xdr:rowOff>180975</xdr:rowOff>
        </xdr:from>
        <xdr:to>
          <xdr:col>3</xdr:col>
          <xdr:colOff>247650</xdr:colOff>
          <xdr:row>101</xdr:row>
          <xdr:rowOff>57150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98</xdr:row>
          <xdr:rowOff>190500</xdr:rowOff>
        </xdr:from>
        <xdr:to>
          <xdr:col>3</xdr:col>
          <xdr:colOff>238125</xdr:colOff>
          <xdr:row>100</xdr:row>
          <xdr:rowOff>66675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95</xdr:row>
          <xdr:rowOff>38100</xdr:rowOff>
        </xdr:from>
        <xdr:to>
          <xdr:col>13</xdr:col>
          <xdr:colOff>228600</xdr:colOff>
          <xdr:row>97</xdr:row>
          <xdr:rowOff>57150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96</xdr:row>
          <xdr:rowOff>180975</xdr:rowOff>
        </xdr:from>
        <xdr:to>
          <xdr:col>13</xdr:col>
          <xdr:colOff>209550</xdr:colOff>
          <xdr:row>98</xdr:row>
          <xdr:rowOff>66675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97</xdr:row>
          <xdr:rowOff>171450</xdr:rowOff>
        </xdr:from>
        <xdr:to>
          <xdr:col>13</xdr:col>
          <xdr:colOff>209550</xdr:colOff>
          <xdr:row>99</xdr:row>
          <xdr:rowOff>47625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99</xdr:row>
          <xdr:rowOff>161925</xdr:rowOff>
        </xdr:from>
        <xdr:to>
          <xdr:col>13</xdr:col>
          <xdr:colOff>209550</xdr:colOff>
          <xdr:row>101</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98</xdr:row>
          <xdr:rowOff>171450</xdr:rowOff>
        </xdr:from>
        <xdr:to>
          <xdr:col>13</xdr:col>
          <xdr:colOff>200025</xdr:colOff>
          <xdr:row>100</xdr:row>
          <xdr:rowOff>47625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106</xdr:row>
          <xdr:rowOff>57150</xdr:rowOff>
        </xdr:from>
        <xdr:to>
          <xdr:col>3</xdr:col>
          <xdr:colOff>200025</xdr:colOff>
          <xdr:row>108</xdr:row>
          <xdr:rowOff>85725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107</xdr:row>
          <xdr:rowOff>200025</xdr:rowOff>
        </xdr:from>
        <xdr:to>
          <xdr:col>3</xdr:col>
          <xdr:colOff>190500</xdr:colOff>
          <xdr:row>109</xdr:row>
          <xdr:rowOff>95250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108</xdr:row>
          <xdr:rowOff>190500</xdr:rowOff>
        </xdr:from>
        <xdr:to>
          <xdr:col>3</xdr:col>
          <xdr:colOff>190500</xdr:colOff>
          <xdr:row>110</xdr:row>
          <xdr:rowOff>76200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110</xdr:row>
          <xdr:rowOff>180975</xdr:rowOff>
        </xdr:from>
        <xdr:to>
          <xdr:col>3</xdr:col>
          <xdr:colOff>190500</xdr:colOff>
          <xdr:row>112</xdr:row>
          <xdr:rowOff>57150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109</xdr:row>
          <xdr:rowOff>190500</xdr:rowOff>
        </xdr:from>
        <xdr:to>
          <xdr:col>3</xdr:col>
          <xdr:colOff>180975</xdr:colOff>
          <xdr:row>111</xdr:row>
          <xdr:rowOff>66675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130</xdr:row>
          <xdr:rowOff>57150</xdr:rowOff>
        </xdr:from>
        <xdr:to>
          <xdr:col>4</xdr:col>
          <xdr:colOff>209550</xdr:colOff>
          <xdr:row>132</xdr:row>
          <xdr:rowOff>76200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131</xdr:row>
          <xdr:rowOff>190500</xdr:rowOff>
        </xdr:from>
        <xdr:to>
          <xdr:col>4</xdr:col>
          <xdr:colOff>209550</xdr:colOff>
          <xdr:row>133</xdr:row>
          <xdr:rowOff>85725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132</xdr:row>
          <xdr:rowOff>180975</xdr:rowOff>
        </xdr:from>
        <xdr:to>
          <xdr:col>4</xdr:col>
          <xdr:colOff>209550</xdr:colOff>
          <xdr:row>134</xdr:row>
          <xdr:rowOff>66675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130</xdr:row>
          <xdr:rowOff>57150</xdr:rowOff>
        </xdr:from>
        <xdr:to>
          <xdr:col>12</xdr:col>
          <xdr:colOff>171450</xdr:colOff>
          <xdr:row>132</xdr:row>
          <xdr:rowOff>66675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131</xdr:row>
          <xdr:rowOff>180975</xdr:rowOff>
        </xdr:from>
        <xdr:to>
          <xdr:col>12</xdr:col>
          <xdr:colOff>171450</xdr:colOff>
          <xdr:row>133</xdr:row>
          <xdr:rowOff>76200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132</xdr:row>
          <xdr:rowOff>171450</xdr:rowOff>
        </xdr:from>
        <xdr:to>
          <xdr:col>12</xdr:col>
          <xdr:colOff>171450</xdr:colOff>
          <xdr:row>134</xdr:row>
          <xdr:rowOff>57150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138</xdr:row>
          <xdr:rowOff>66675</xdr:rowOff>
        </xdr:from>
        <xdr:to>
          <xdr:col>3</xdr:col>
          <xdr:colOff>76200</xdr:colOff>
          <xdr:row>140</xdr:row>
          <xdr:rowOff>85725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139</xdr:row>
          <xdr:rowOff>190500</xdr:rowOff>
        </xdr:from>
        <xdr:to>
          <xdr:col>4</xdr:col>
          <xdr:colOff>209550</xdr:colOff>
          <xdr:row>141</xdr:row>
          <xdr:rowOff>95250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140</xdr:row>
          <xdr:rowOff>180975</xdr:rowOff>
        </xdr:from>
        <xdr:to>
          <xdr:col>4</xdr:col>
          <xdr:colOff>209550</xdr:colOff>
          <xdr:row>142</xdr:row>
          <xdr:rowOff>76200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18</xdr:row>
          <xdr:rowOff>152400</xdr:rowOff>
        </xdr:from>
        <xdr:to>
          <xdr:col>7</xdr:col>
          <xdr:colOff>114300</xdr:colOff>
          <xdr:row>20</xdr:row>
          <xdr:rowOff>66675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xdr:row>
          <xdr:rowOff>152400</xdr:rowOff>
        </xdr:from>
        <xdr:to>
          <xdr:col>4</xdr:col>
          <xdr:colOff>123825</xdr:colOff>
          <xdr:row>6</xdr:row>
          <xdr:rowOff>66675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xdr:row>
          <xdr:rowOff>152400</xdr:rowOff>
        </xdr:from>
        <xdr:to>
          <xdr:col>9</xdr:col>
          <xdr:colOff>123825</xdr:colOff>
          <xdr:row>6</xdr:row>
          <xdr:rowOff>66675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4</xdr:row>
          <xdr:rowOff>152400</xdr:rowOff>
        </xdr:from>
        <xdr:to>
          <xdr:col>13</xdr:col>
          <xdr:colOff>133350</xdr:colOff>
          <xdr:row>6</xdr:row>
          <xdr:rowOff>66675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9</xdr:row>
          <xdr:rowOff>161925</xdr:rowOff>
        </xdr:from>
        <xdr:to>
          <xdr:col>6</xdr:col>
          <xdr:colOff>95250</xdr:colOff>
          <xdr:row>11</xdr:row>
          <xdr:rowOff>66675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161925</xdr:rowOff>
        </xdr:from>
        <xdr:to>
          <xdr:col>12</xdr:col>
          <xdr:colOff>114300</xdr:colOff>
          <xdr:row>11</xdr:row>
          <xdr:rowOff>66675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152400</xdr:rowOff>
        </xdr:from>
        <xdr:to>
          <xdr:col>4</xdr:col>
          <xdr:colOff>590550</xdr:colOff>
          <xdr:row>12</xdr:row>
          <xdr:rowOff>66675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152400</xdr:rowOff>
        </xdr:from>
        <xdr:to>
          <xdr:col>4</xdr:col>
          <xdr:colOff>581025</xdr:colOff>
          <xdr:row>13</xdr:row>
          <xdr:rowOff>66675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xdr:row>
          <xdr:rowOff>142875</xdr:rowOff>
        </xdr:from>
        <xdr:to>
          <xdr:col>10</xdr:col>
          <xdr:colOff>95250</xdr:colOff>
          <xdr:row>12</xdr:row>
          <xdr:rowOff>57150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xdr:row>
          <xdr:rowOff>142875</xdr:rowOff>
        </xdr:from>
        <xdr:to>
          <xdr:col>10</xdr:col>
          <xdr:colOff>85725</xdr:colOff>
          <xdr:row>13</xdr:row>
          <xdr:rowOff>57150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11</xdr:row>
          <xdr:rowOff>152400</xdr:rowOff>
        </xdr:from>
        <xdr:to>
          <xdr:col>14</xdr:col>
          <xdr:colOff>85725</xdr:colOff>
          <xdr:row>13</xdr:row>
          <xdr:rowOff>66675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152400</xdr:rowOff>
        </xdr:from>
        <xdr:to>
          <xdr:col>4</xdr:col>
          <xdr:colOff>561975</xdr:colOff>
          <xdr:row>14</xdr:row>
          <xdr:rowOff>76200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152400</xdr:rowOff>
        </xdr:from>
        <xdr:to>
          <xdr:col>4</xdr:col>
          <xdr:colOff>561975</xdr:colOff>
          <xdr:row>15</xdr:row>
          <xdr:rowOff>66675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152400</xdr:rowOff>
        </xdr:from>
        <xdr:to>
          <xdr:col>4</xdr:col>
          <xdr:colOff>561975</xdr:colOff>
          <xdr:row>19</xdr:row>
          <xdr:rowOff>66675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152400</xdr:rowOff>
        </xdr:from>
        <xdr:to>
          <xdr:col>4</xdr:col>
          <xdr:colOff>561975</xdr:colOff>
          <xdr:row>18</xdr:row>
          <xdr:rowOff>66675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161925</xdr:rowOff>
        </xdr:from>
        <xdr:to>
          <xdr:col>4</xdr:col>
          <xdr:colOff>552450</xdr:colOff>
          <xdr:row>16</xdr:row>
          <xdr:rowOff>76200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152400</xdr:rowOff>
        </xdr:from>
        <xdr:to>
          <xdr:col>4</xdr:col>
          <xdr:colOff>552450</xdr:colOff>
          <xdr:row>17</xdr:row>
          <xdr:rowOff>66675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12</xdr:row>
          <xdr:rowOff>152400</xdr:rowOff>
        </xdr:from>
        <xdr:to>
          <xdr:col>12</xdr:col>
          <xdr:colOff>57150</xdr:colOff>
          <xdr:row>14</xdr:row>
          <xdr:rowOff>76200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13</xdr:row>
          <xdr:rowOff>152400</xdr:rowOff>
        </xdr:from>
        <xdr:to>
          <xdr:col>12</xdr:col>
          <xdr:colOff>57150</xdr:colOff>
          <xdr:row>15</xdr:row>
          <xdr:rowOff>66675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152400</xdr:rowOff>
        </xdr:from>
        <xdr:to>
          <xdr:col>12</xdr:col>
          <xdr:colOff>57150</xdr:colOff>
          <xdr:row>19</xdr:row>
          <xdr:rowOff>66675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16</xdr:row>
          <xdr:rowOff>152400</xdr:rowOff>
        </xdr:from>
        <xdr:to>
          <xdr:col>12</xdr:col>
          <xdr:colOff>57150</xdr:colOff>
          <xdr:row>18</xdr:row>
          <xdr:rowOff>66675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14</xdr:row>
          <xdr:rowOff>161925</xdr:rowOff>
        </xdr:from>
        <xdr:to>
          <xdr:col>12</xdr:col>
          <xdr:colOff>47625</xdr:colOff>
          <xdr:row>16</xdr:row>
          <xdr:rowOff>76200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15</xdr:row>
          <xdr:rowOff>152400</xdr:rowOff>
        </xdr:from>
        <xdr:to>
          <xdr:col>12</xdr:col>
          <xdr:colOff>47625</xdr:colOff>
          <xdr:row>17</xdr:row>
          <xdr:rowOff>66675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19</xdr:row>
          <xdr:rowOff>152400</xdr:rowOff>
        </xdr:from>
        <xdr:to>
          <xdr:col>7</xdr:col>
          <xdr:colOff>114300</xdr:colOff>
          <xdr:row>21</xdr:row>
          <xdr:rowOff>66675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18</xdr:row>
          <xdr:rowOff>152400</xdr:rowOff>
        </xdr:from>
        <xdr:to>
          <xdr:col>12</xdr:col>
          <xdr:colOff>66675</xdr:colOff>
          <xdr:row>20</xdr:row>
          <xdr:rowOff>66675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19</xdr:row>
          <xdr:rowOff>152400</xdr:rowOff>
        </xdr:from>
        <xdr:to>
          <xdr:col>12</xdr:col>
          <xdr:colOff>66675</xdr:colOff>
          <xdr:row>21</xdr:row>
          <xdr:rowOff>66675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18</xdr:row>
          <xdr:rowOff>152400</xdr:rowOff>
        </xdr:from>
        <xdr:to>
          <xdr:col>15</xdr:col>
          <xdr:colOff>142875</xdr:colOff>
          <xdr:row>20</xdr:row>
          <xdr:rowOff>66675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19</xdr:row>
          <xdr:rowOff>152400</xdr:rowOff>
        </xdr:from>
        <xdr:to>
          <xdr:col>15</xdr:col>
          <xdr:colOff>142875</xdr:colOff>
          <xdr:row>21</xdr:row>
          <xdr:rowOff>66675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161925</xdr:rowOff>
        </xdr:from>
        <xdr:to>
          <xdr:col>4</xdr:col>
          <xdr:colOff>571500</xdr:colOff>
          <xdr:row>25</xdr:row>
          <xdr:rowOff>85725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161925</xdr:rowOff>
        </xdr:from>
        <xdr:to>
          <xdr:col>4</xdr:col>
          <xdr:colOff>571500</xdr:colOff>
          <xdr:row>26</xdr:row>
          <xdr:rowOff>76200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161925</xdr:rowOff>
        </xdr:from>
        <xdr:to>
          <xdr:col>4</xdr:col>
          <xdr:colOff>571500</xdr:colOff>
          <xdr:row>30</xdr:row>
          <xdr:rowOff>76200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161925</xdr:rowOff>
        </xdr:from>
        <xdr:to>
          <xdr:col>4</xdr:col>
          <xdr:colOff>571500</xdr:colOff>
          <xdr:row>29</xdr:row>
          <xdr:rowOff>76200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171450</xdr:rowOff>
        </xdr:from>
        <xdr:to>
          <xdr:col>4</xdr:col>
          <xdr:colOff>561975</xdr:colOff>
          <xdr:row>27</xdr:row>
          <xdr:rowOff>85725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161925</xdr:rowOff>
        </xdr:from>
        <xdr:to>
          <xdr:col>4</xdr:col>
          <xdr:colOff>561975</xdr:colOff>
          <xdr:row>28</xdr:row>
          <xdr:rowOff>76200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152400</xdr:rowOff>
        </xdr:from>
        <xdr:to>
          <xdr:col>4</xdr:col>
          <xdr:colOff>571500</xdr:colOff>
          <xdr:row>31</xdr:row>
          <xdr:rowOff>66675</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161925</xdr:rowOff>
        </xdr:from>
        <xdr:to>
          <xdr:col>4</xdr:col>
          <xdr:colOff>571500</xdr:colOff>
          <xdr:row>32</xdr:row>
          <xdr:rowOff>85725</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161925</xdr:rowOff>
        </xdr:from>
        <xdr:to>
          <xdr:col>4</xdr:col>
          <xdr:colOff>571500</xdr:colOff>
          <xdr:row>33</xdr:row>
          <xdr:rowOff>76200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161925</xdr:rowOff>
        </xdr:from>
        <xdr:to>
          <xdr:col>4</xdr:col>
          <xdr:colOff>571500</xdr:colOff>
          <xdr:row>36</xdr:row>
          <xdr:rowOff>76200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171450</xdr:rowOff>
        </xdr:from>
        <xdr:to>
          <xdr:col>4</xdr:col>
          <xdr:colOff>561975</xdr:colOff>
          <xdr:row>34</xdr:row>
          <xdr:rowOff>85725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161925</xdr:rowOff>
        </xdr:from>
        <xdr:to>
          <xdr:col>4</xdr:col>
          <xdr:colOff>561975</xdr:colOff>
          <xdr:row>35</xdr:row>
          <xdr:rowOff>76200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152400</xdr:rowOff>
        </xdr:from>
        <xdr:to>
          <xdr:col>4</xdr:col>
          <xdr:colOff>571500</xdr:colOff>
          <xdr:row>38</xdr:row>
          <xdr:rowOff>66675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152400</xdr:rowOff>
        </xdr:from>
        <xdr:to>
          <xdr:col>4</xdr:col>
          <xdr:colOff>571500</xdr:colOff>
          <xdr:row>37</xdr:row>
          <xdr:rowOff>76200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152400</xdr:rowOff>
        </xdr:from>
        <xdr:to>
          <xdr:col>4</xdr:col>
          <xdr:colOff>571500</xdr:colOff>
          <xdr:row>41</xdr:row>
          <xdr:rowOff>66675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161925</xdr:rowOff>
        </xdr:from>
        <xdr:to>
          <xdr:col>4</xdr:col>
          <xdr:colOff>561975</xdr:colOff>
          <xdr:row>39</xdr:row>
          <xdr:rowOff>76200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152400</xdr:rowOff>
        </xdr:from>
        <xdr:to>
          <xdr:col>4</xdr:col>
          <xdr:colOff>561975</xdr:colOff>
          <xdr:row>40</xdr:row>
          <xdr:rowOff>66675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142875</xdr:rowOff>
        </xdr:from>
        <xdr:to>
          <xdr:col>4</xdr:col>
          <xdr:colOff>571500</xdr:colOff>
          <xdr:row>43</xdr:row>
          <xdr:rowOff>57150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161925</xdr:rowOff>
        </xdr:from>
        <xdr:to>
          <xdr:col>4</xdr:col>
          <xdr:colOff>571500</xdr:colOff>
          <xdr:row>42</xdr:row>
          <xdr:rowOff>76200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152400</xdr:rowOff>
        </xdr:from>
        <xdr:to>
          <xdr:col>4</xdr:col>
          <xdr:colOff>571500</xdr:colOff>
          <xdr:row>44</xdr:row>
          <xdr:rowOff>66675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161925</xdr:rowOff>
        </xdr:from>
        <xdr:to>
          <xdr:col>4</xdr:col>
          <xdr:colOff>571500</xdr:colOff>
          <xdr:row>22</xdr:row>
          <xdr:rowOff>76200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152400</xdr:rowOff>
        </xdr:from>
        <xdr:to>
          <xdr:col>4</xdr:col>
          <xdr:colOff>571500</xdr:colOff>
          <xdr:row>23</xdr:row>
          <xdr:rowOff>66675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161925</xdr:rowOff>
        </xdr:from>
        <xdr:to>
          <xdr:col>4</xdr:col>
          <xdr:colOff>571500</xdr:colOff>
          <xdr:row>24</xdr:row>
          <xdr:rowOff>76200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22</xdr:row>
          <xdr:rowOff>152400</xdr:rowOff>
        </xdr:from>
        <xdr:to>
          <xdr:col>8</xdr:col>
          <xdr:colOff>95250</xdr:colOff>
          <xdr:row>24</xdr:row>
          <xdr:rowOff>66675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22</xdr:row>
          <xdr:rowOff>152400</xdr:rowOff>
        </xdr:from>
        <xdr:to>
          <xdr:col>12</xdr:col>
          <xdr:colOff>333375</xdr:colOff>
          <xdr:row>24</xdr:row>
          <xdr:rowOff>66675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20</xdr:row>
          <xdr:rowOff>152400</xdr:rowOff>
        </xdr:from>
        <xdr:to>
          <xdr:col>7</xdr:col>
          <xdr:colOff>123825</xdr:colOff>
          <xdr:row>22</xdr:row>
          <xdr:rowOff>66675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142875</xdr:rowOff>
        </xdr:from>
        <xdr:to>
          <xdr:col>7</xdr:col>
          <xdr:colOff>123825</xdr:colOff>
          <xdr:row>23</xdr:row>
          <xdr:rowOff>57150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20</xdr:row>
          <xdr:rowOff>161925</xdr:rowOff>
        </xdr:from>
        <xdr:to>
          <xdr:col>12</xdr:col>
          <xdr:colOff>95250</xdr:colOff>
          <xdr:row>22</xdr:row>
          <xdr:rowOff>76200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20</xdr:row>
          <xdr:rowOff>142875</xdr:rowOff>
        </xdr:from>
        <xdr:to>
          <xdr:col>15</xdr:col>
          <xdr:colOff>142875</xdr:colOff>
          <xdr:row>22</xdr:row>
          <xdr:rowOff>57150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56</xdr:row>
          <xdr:rowOff>161925</xdr:rowOff>
        </xdr:from>
        <xdr:to>
          <xdr:col>4</xdr:col>
          <xdr:colOff>581025</xdr:colOff>
          <xdr:row>58</xdr:row>
          <xdr:rowOff>76200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63</xdr:row>
          <xdr:rowOff>152400</xdr:rowOff>
        </xdr:from>
        <xdr:to>
          <xdr:col>4</xdr:col>
          <xdr:colOff>581025</xdr:colOff>
          <xdr:row>65</xdr:row>
          <xdr:rowOff>66675</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69</xdr:row>
          <xdr:rowOff>152400</xdr:rowOff>
        </xdr:from>
        <xdr:to>
          <xdr:col>4</xdr:col>
          <xdr:colOff>581025</xdr:colOff>
          <xdr:row>71</xdr:row>
          <xdr:rowOff>66675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161925</xdr:rowOff>
        </xdr:from>
        <xdr:to>
          <xdr:col>4</xdr:col>
          <xdr:colOff>571500</xdr:colOff>
          <xdr:row>48</xdr:row>
          <xdr:rowOff>85725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161925</xdr:rowOff>
        </xdr:from>
        <xdr:to>
          <xdr:col>4</xdr:col>
          <xdr:colOff>571500</xdr:colOff>
          <xdr:row>49</xdr:row>
          <xdr:rowOff>76200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xdr:row>
          <xdr:rowOff>161925</xdr:rowOff>
        </xdr:from>
        <xdr:to>
          <xdr:col>4</xdr:col>
          <xdr:colOff>571500</xdr:colOff>
          <xdr:row>52</xdr:row>
          <xdr:rowOff>76200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xdr:row>
          <xdr:rowOff>171450</xdr:rowOff>
        </xdr:from>
        <xdr:to>
          <xdr:col>4</xdr:col>
          <xdr:colOff>561975</xdr:colOff>
          <xdr:row>50</xdr:row>
          <xdr:rowOff>85725</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161925</xdr:rowOff>
        </xdr:from>
        <xdr:to>
          <xdr:col>4</xdr:col>
          <xdr:colOff>561975</xdr:colOff>
          <xdr:row>51</xdr:row>
          <xdr:rowOff>76200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152400</xdr:rowOff>
        </xdr:from>
        <xdr:to>
          <xdr:col>4</xdr:col>
          <xdr:colOff>571500</xdr:colOff>
          <xdr:row>54</xdr:row>
          <xdr:rowOff>66675</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152400</xdr:rowOff>
        </xdr:from>
        <xdr:to>
          <xdr:col>4</xdr:col>
          <xdr:colOff>571500</xdr:colOff>
          <xdr:row>53</xdr:row>
          <xdr:rowOff>76200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xdr:row>
          <xdr:rowOff>152400</xdr:rowOff>
        </xdr:from>
        <xdr:to>
          <xdr:col>4</xdr:col>
          <xdr:colOff>571500</xdr:colOff>
          <xdr:row>57</xdr:row>
          <xdr:rowOff>66675</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xdr:row>
          <xdr:rowOff>161925</xdr:rowOff>
        </xdr:from>
        <xdr:to>
          <xdr:col>4</xdr:col>
          <xdr:colOff>561975</xdr:colOff>
          <xdr:row>55</xdr:row>
          <xdr:rowOff>76200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152400</xdr:rowOff>
        </xdr:from>
        <xdr:to>
          <xdr:col>4</xdr:col>
          <xdr:colOff>561975</xdr:colOff>
          <xdr:row>56</xdr:row>
          <xdr:rowOff>66675</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58</xdr:row>
          <xdr:rowOff>152400</xdr:rowOff>
        </xdr:from>
        <xdr:to>
          <xdr:col>6</xdr:col>
          <xdr:colOff>219075</xdr:colOff>
          <xdr:row>60</xdr:row>
          <xdr:rowOff>76200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59</xdr:row>
          <xdr:rowOff>152400</xdr:rowOff>
        </xdr:from>
        <xdr:to>
          <xdr:col>6</xdr:col>
          <xdr:colOff>219075</xdr:colOff>
          <xdr:row>61</xdr:row>
          <xdr:rowOff>66675</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62</xdr:row>
          <xdr:rowOff>152400</xdr:rowOff>
        </xdr:from>
        <xdr:to>
          <xdr:col>6</xdr:col>
          <xdr:colOff>219075</xdr:colOff>
          <xdr:row>64</xdr:row>
          <xdr:rowOff>66675</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60</xdr:row>
          <xdr:rowOff>161925</xdr:rowOff>
        </xdr:from>
        <xdr:to>
          <xdr:col>6</xdr:col>
          <xdr:colOff>209550</xdr:colOff>
          <xdr:row>62</xdr:row>
          <xdr:rowOff>76200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61</xdr:row>
          <xdr:rowOff>152400</xdr:rowOff>
        </xdr:from>
        <xdr:to>
          <xdr:col>6</xdr:col>
          <xdr:colOff>209550</xdr:colOff>
          <xdr:row>63</xdr:row>
          <xdr:rowOff>66675</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67</xdr:row>
          <xdr:rowOff>142875</xdr:rowOff>
        </xdr:from>
        <xdr:to>
          <xdr:col>6</xdr:col>
          <xdr:colOff>219075</xdr:colOff>
          <xdr:row>69</xdr:row>
          <xdr:rowOff>57150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65</xdr:row>
          <xdr:rowOff>152400</xdr:rowOff>
        </xdr:from>
        <xdr:to>
          <xdr:col>6</xdr:col>
          <xdr:colOff>209550</xdr:colOff>
          <xdr:row>67</xdr:row>
          <xdr:rowOff>66675</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66</xdr:row>
          <xdr:rowOff>142875</xdr:rowOff>
        </xdr:from>
        <xdr:to>
          <xdr:col>6</xdr:col>
          <xdr:colOff>209550</xdr:colOff>
          <xdr:row>68</xdr:row>
          <xdr:rowOff>57150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68</xdr:row>
          <xdr:rowOff>152400</xdr:rowOff>
        </xdr:from>
        <xdr:to>
          <xdr:col>6</xdr:col>
          <xdr:colOff>219075</xdr:colOff>
          <xdr:row>70</xdr:row>
          <xdr:rowOff>66675</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152400</xdr:rowOff>
        </xdr:from>
        <xdr:to>
          <xdr:col>4</xdr:col>
          <xdr:colOff>561975</xdr:colOff>
          <xdr:row>72</xdr:row>
          <xdr:rowOff>76200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152400</xdr:rowOff>
        </xdr:from>
        <xdr:to>
          <xdr:col>4</xdr:col>
          <xdr:colOff>561975</xdr:colOff>
          <xdr:row>73</xdr:row>
          <xdr:rowOff>66675</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152400</xdr:rowOff>
        </xdr:from>
        <xdr:to>
          <xdr:col>4</xdr:col>
          <xdr:colOff>561975</xdr:colOff>
          <xdr:row>76</xdr:row>
          <xdr:rowOff>66675</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161925</xdr:rowOff>
        </xdr:from>
        <xdr:to>
          <xdr:col>4</xdr:col>
          <xdr:colOff>552450</xdr:colOff>
          <xdr:row>74</xdr:row>
          <xdr:rowOff>76200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152400</xdr:rowOff>
        </xdr:from>
        <xdr:to>
          <xdr:col>4</xdr:col>
          <xdr:colOff>552450</xdr:colOff>
          <xdr:row>75</xdr:row>
          <xdr:rowOff>66675</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4</xdr:col>
          <xdr:colOff>561975</xdr:colOff>
          <xdr:row>78</xdr:row>
          <xdr:rowOff>57150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4</xdr:col>
          <xdr:colOff>561975</xdr:colOff>
          <xdr:row>77</xdr:row>
          <xdr:rowOff>66675</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152400</xdr:rowOff>
        </xdr:from>
        <xdr:to>
          <xdr:col>4</xdr:col>
          <xdr:colOff>581025</xdr:colOff>
          <xdr:row>83</xdr:row>
          <xdr:rowOff>76200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80</xdr:row>
          <xdr:rowOff>161925</xdr:rowOff>
        </xdr:from>
        <xdr:to>
          <xdr:col>6</xdr:col>
          <xdr:colOff>228600</xdr:colOff>
          <xdr:row>82</xdr:row>
          <xdr:rowOff>76200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152400</xdr:rowOff>
        </xdr:from>
        <xdr:to>
          <xdr:col>4</xdr:col>
          <xdr:colOff>581025</xdr:colOff>
          <xdr:row>87</xdr:row>
          <xdr:rowOff>66675</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83</xdr:row>
          <xdr:rowOff>161925</xdr:rowOff>
        </xdr:from>
        <xdr:to>
          <xdr:col>4</xdr:col>
          <xdr:colOff>571500</xdr:colOff>
          <xdr:row>85</xdr:row>
          <xdr:rowOff>76200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84</xdr:row>
          <xdr:rowOff>152400</xdr:rowOff>
        </xdr:from>
        <xdr:to>
          <xdr:col>4</xdr:col>
          <xdr:colOff>571500</xdr:colOff>
          <xdr:row>86</xdr:row>
          <xdr:rowOff>66675</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87</xdr:row>
          <xdr:rowOff>142875</xdr:rowOff>
        </xdr:from>
        <xdr:to>
          <xdr:col>4</xdr:col>
          <xdr:colOff>581025</xdr:colOff>
          <xdr:row>89</xdr:row>
          <xdr:rowOff>57150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86</xdr:row>
          <xdr:rowOff>142875</xdr:rowOff>
        </xdr:from>
        <xdr:to>
          <xdr:col>4</xdr:col>
          <xdr:colOff>581025</xdr:colOff>
          <xdr:row>88</xdr:row>
          <xdr:rowOff>66675</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142875</xdr:rowOff>
        </xdr:from>
        <xdr:to>
          <xdr:col>4</xdr:col>
          <xdr:colOff>581025</xdr:colOff>
          <xdr:row>92</xdr:row>
          <xdr:rowOff>57150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152400</xdr:rowOff>
        </xdr:from>
        <xdr:to>
          <xdr:col>4</xdr:col>
          <xdr:colOff>571500</xdr:colOff>
          <xdr:row>90</xdr:row>
          <xdr:rowOff>66675</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89</xdr:row>
          <xdr:rowOff>142875</xdr:rowOff>
        </xdr:from>
        <xdr:to>
          <xdr:col>4</xdr:col>
          <xdr:colOff>571500</xdr:colOff>
          <xdr:row>91</xdr:row>
          <xdr:rowOff>57150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88</xdr:row>
          <xdr:rowOff>152400</xdr:rowOff>
        </xdr:from>
        <xdr:to>
          <xdr:col>12</xdr:col>
          <xdr:colOff>66675</xdr:colOff>
          <xdr:row>90</xdr:row>
          <xdr:rowOff>66675</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87</xdr:row>
          <xdr:rowOff>152400</xdr:rowOff>
        </xdr:from>
        <xdr:to>
          <xdr:col>12</xdr:col>
          <xdr:colOff>57150</xdr:colOff>
          <xdr:row>89</xdr:row>
          <xdr:rowOff>66675</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79</xdr:row>
          <xdr:rowOff>161925</xdr:rowOff>
        </xdr:from>
        <xdr:to>
          <xdr:col>14</xdr:col>
          <xdr:colOff>104775</xdr:colOff>
          <xdr:row>81</xdr:row>
          <xdr:rowOff>76200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78</xdr:row>
          <xdr:rowOff>161925</xdr:rowOff>
        </xdr:from>
        <xdr:to>
          <xdr:col>14</xdr:col>
          <xdr:colOff>95250</xdr:colOff>
          <xdr:row>80</xdr:row>
          <xdr:rowOff>76200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79</xdr:row>
          <xdr:rowOff>152400</xdr:rowOff>
        </xdr:from>
        <xdr:to>
          <xdr:col>10</xdr:col>
          <xdr:colOff>104775</xdr:colOff>
          <xdr:row>81</xdr:row>
          <xdr:rowOff>66675</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78</xdr:row>
          <xdr:rowOff>152400</xdr:rowOff>
        </xdr:from>
        <xdr:to>
          <xdr:col>10</xdr:col>
          <xdr:colOff>95250</xdr:colOff>
          <xdr:row>80</xdr:row>
          <xdr:rowOff>66675</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79</xdr:row>
          <xdr:rowOff>152400</xdr:rowOff>
        </xdr:from>
        <xdr:to>
          <xdr:col>6</xdr:col>
          <xdr:colOff>228600</xdr:colOff>
          <xdr:row>81</xdr:row>
          <xdr:rowOff>66675</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78</xdr:row>
          <xdr:rowOff>152400</xdr:rowOff>
        </xdr:from>
        <xdr:to>
          <xdr:col>6</xdr:col>
          <xdr:colOff>219075</xdr:colOff>
          <xdr:row>80</xdr:row>
          <xdr:rowOff>66675</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xdr:row>
          <xdr:rowOff>19050</xdr:rowOff>
        </xdr:from>
        <xdr:to>
          <xdr:col>4</xdr:col>
          <xdr:colOff>581025</xdr:colOff>
          <xdr:row>46</xdr:row>
          <xdr:rowOff>228600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18</xdr:row>
          <xdr:rowOff>152400</xdr:rowOff>
        </xdr:from>
        <xdr:to>
          <xdr:col>7</xdr:col>
          <xdr:colOff>114300</xdr:colOff>
          <xdr:row>20</xdr:row>
          <xdr:rowOff>66675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xdr:row>
          <xdr:rowOff>152400</xdr:rowOff>
        </xdr:from>
        <xdr:to>
          <xdr:col>4</xdr:col>
          <xdr:colOff>123825</xdr:colOff>
          <xdr:row>6</xdr:row>
          <xdr:rowOff>66675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xdr:row>
          <xdr:rowOff>152400</xdr:rowOff>
        </xdr:from>
        <xdr:to>
          <xdr:col>9</xdr:col>
          <xdr:colOff>123825</xdr:colOff>
          <xdr:row>6</xdr:row>
          <xdr:rowOff>66675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4</xdr:row>
          <xdr:rowOff>152400</xdr:rowOff>
        </xdr:from>
        <xdr:to>
          <xdr:col>13</xdr:col>
          <xdr:colOff>133350</xdr:colOff>
          <xdr:row>6</xdr:row>
          <xdr:rowOff>66675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9</xdr:row>
          <xdr:rowOff>161925</xdr:rowOff>
        </xdr:from>
        <xdr:to>
          <xdr:col>6</xdr:col>
          <xdr:colOff>104775</xdr:colOff>
          <xdr:row>11</xdr:row>
          <xdr:rowOff>66675</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161925</xdr:rowOff>
        </xdr:from>
        <xdr:to>
          <xdr:col>12</xdr:col>
          <xdr:colOff>114300</xdr:colOff>
          <xdr:row>11</xdr:row>
          <xdr:rowOff>66675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152400</xdr:rowOff>
        </xdr:from>
        <xdr:to>
          <xdr:col>4</xdr:col>
          <xdr:colOff>590550</xdr:colOff>
          <xdr:row>12</xdr:row>
          <xdr:rowOff>66675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152400</xdr:rowOff>
        </xdr:from>
        <xdr:to>
          <xdr:col>4</xdr:col>
          <xdr:colOff>581025</xdr:colOff>
          <xdr:row>13</xdr:row>
          <xdr:rowOff>66675</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xdr:row>
          <xdr:rowOff>142875</xdr:rowOff>
        </xdr:from>
        <xdr:to>
          <xdr:col>10</xdr:col>
          <xdr:colOff>104775</xdr:colOff>
          <xdr:row>12</xdr:row>
          <xdr:rowOff>57150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xdr:row>
          <xdr:rowOff>142875</xdr:rowOff>
        </xdr:from>
        <xdr:to>
          <xdr:col>10</xdr:col>
          <xdr:colOff>85725</xdr:colOff>
          <xdr:row>13</xdr:row>
          <xdr:rowOff>57150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11</xdr:row>
          <xdr:rowOff>152400</xdr:rowOff>
        </xdr:from>
        <xdr:to>
          <xdr:col>14</xdr:col>
          <xdr:colOff>85725</xdr:colOff>
          <xdr:row>13</xdr:row>
          <xdr:rowOff>66675</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152400</xdr:rowOff>
        </xdr:from>
        <xdr:to>
          <xdr:col>4</xdr:col>
          <xdr:colOff>561975</xdr:colOff>
          <xdr:row>14</xdr:row>
          <xdr:rowOff>76200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152400</xdr:rowOff>
        </xdr:from>
        <xdr:to>
          <xdr:col>4</xdr:col>
          <xdr:colOff>561975</xdr:colOff>
          <xdr:row>15</xdr:row>
          <xdr:rowOff>66675</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152400</xdr:rowOff>
        </xdr:from>
        <xdr:to>
          <xdr:col>4</xdr:col>
          <xdr:colOff>561975</xdr:colOff>
          <xdr:row>19</xdr:row>
          <xdr:rowOff>66675</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152400</xdr:rowOff>
        </xdr:from>
        <xdr:to>
          <xdr:col>4</xdr:col>
          <xdr:colOff>561975</xdr:colOff>
          <xdr:row>18</xdr:row>
          <xdr:rowOff>66675</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161925</xdr:rowOff>
        </xdr:from>
        <xdr:to>
          <xdr:col>4</xdr:col>
          <xdr:colOff>552450</xdr:colOff>
          <xdr:row>16</xdr:row>
          <xdr:rowOff>76200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152400</xdr:rowOff>
        </xdr:from>
        <xdr:to>
          <xdr:col>4</xdr:col>
          <xdr:colOff>552450</xdr:colOff>
          <xdr:row>17</xdr:row>
          <xdr:rowOff>66675</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12</xdr:row>
          <xdr:rowOff>152400</xdr:rowOff>
        </xdr:from>
        <xdr:to>
          <xdr:col>12</xdr:col>
          <xdr:colOff>57150</xdr:colOff>
          <xdr:row>14</xdr:row>
          <xdr:rowOff>76200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13</xdr:row>
          <xdr:rowOff>152400</xdr:rowOff>
        </xdr:from>
        <xdr:to>
          <xdr:col>12</xdr:col>
          <xdr:colOff>57150</xdr:colOff>
          <xdr:row>15</xdr:row>
          <xdr:rowOff>66675</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152400</xdr:rowOff>
        </xdr:from>
        <xdr:to>
          <xdr:col>12</xdr:col>
          <xdr:colOff>57150</xdr:colOff>
          <xdr:row>19</xdr:row>
          <xdr:rowOff>66675</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16</xdr:row>
          <xdr:rowOff>152400</xdr:rowOff>
        </xdr:from>
        <xdr:to>
          <xdr:col>12</xdr:col>
          <xdr:colOff>57150</xdr:colOff>
          <xdr:row>18</xdr:row>
          <xdr:rowOff>66675</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14</xdr:row>
          <xdr:rowOff>161925</xdr:rowOff>
        </xdr:from>
        <xdr:to>
          <xdr:col>12</xdr:col>
          <xdr:colOff>47625</xdr:colOff>
          <xdr:row>16</xdr:row>
          <xdr:rowOff>76200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15</xdr:row>
          <xdr:rowOff>152400</xdr:rowOff>
        </xdr:from>
        <xdr:to>
          <xdr:col>12</xdr:col>
          <xdr:colOff>47625</xdr:colOff>
          <xdr:row>17</xdr:row>
          <xdr:rowOff>66675</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19</xdr:row>
          <xdr:rowOff>152400</xdr:rowOff>
        </xdr:from>
        <xdr:to>
          <xdr:col>7</xdr:col>
          <xdr:colOff>114300</xdr:colOff>
          <xdr:row>21</xdr:row>
          <xdr:rowOff>66675</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18</xdr:row>
          <xdr:rowOff>152400</xdr:rowOff>
        </xdr:from>
        <xdr:to>
          <xdr:col>12</xdr:col>
          <xdr:colOff>66675</xdr:colOff>
          <xdr:row>20</xdr:row>
          <xdr:rowOff>66675</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19</xdr:row>
          <xdr:rowOff>152400</xdr:rowOff>
        </xdr:from>
        <xdr:to>
          <xdr:col>12</xdr:col>
          <xdr:colOff>66675</xdr:colOff>
          <xdr:row>21</xdr:row>
          <xdr:rowOff>66675</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18</xdr:row>
          <xdr:rowOff>152400</xdr:rowOff>
        </xdr:from>
        <xdr:to>
          <xdr:col>15</xdr:col>
          <xdr:colOff>142875</xdr:colOff>
          <xdr:row>20</xdr:row>
          <xdr:rowOff>66675</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19</xdr:row>
          <xdr:rowOff>152400</xdr:rowOff>
        </xdr:from>
        <xdr:to>
          <xdr:col>15</xdr:col>
          <xdr:colOff>142875</xdr:colOff>
          <xdr:row>21</xdr:row>
          <xdr:rowOff>66675</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161925</xdr:rowOff>
        </xdr:from>
        <xdr:to>
          <xdr:col>4</xdr:col>
          <xdr:colOff>571500</xdr:colOff>
          <xdr:row>25</xdr:row>
          <xdr:rowOff>85725</xdr:rowOff>
        </xdr:to>
        <xdr:sp macro="" textlink="">
          <xdr:nvSpPr>
            <xdr:cNvPr id="12317" name="Check Box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161925</xdr:rowOff>
        </xdr:from>
        <xdr:to>
          <xdr:col>4</xdr:col>
          <xdr:colOff>571500</xdr:colOff>
          <xdr:row>26</xdr:row>
          <xdr:rowOff>76200</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161925</xdr:rowOff>
        </xdr:from>
        <xdr:to>
          <xdr:col>4</xdr:col>
          <xdr:colOff>571500</xdr:colOff>
          <xdr:row>30</xdr:row>
          <xdr:rowOff>76200</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161925</xdr:rowOff>
        </xdr:from>
        <xdr:to>
          <xdr:col>4</xdr:col>
          <xdr:colOff>571500</xdr:colOff>
          <xdr:row>29</xdr:row>
          <xdr:rowOff>76200</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171450</xdr:rowOff>
        </xdr:from>
        <xdr:to>
          <xdr:col>4</xdr:col>
          <xdr:colOff>561975</xdr:colOff>
          <xdr:row>27</xdr:row>
          <xdr:rowOff>85725</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161925</xdr:rowOff>
        </xdr:from>
        <xdr:to>
          <xdr:col>4</xdr:col>
          <xdr:colOff>561975</xdr:colOff>
          <xdr:row>28</xdr:row>
          <xdr:rowOff>76200</xdr:rowOff>
        </xdr:to>
        <xdr:sp macro="" textlink="">
          <xdr:nvSpPr>
            <xdr:cNvPr id="12322" name="Check Box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152400</xdr:rowOff>
        </xdr:from>
        <xdr:to>
          <xdr:col>4</xdr:col>
          <xdr:colOff>571500</xdr:colOff>
          <xdr:row>31</xdr:row>
          <xdr:rowOff>66675</xdr:rowOff>
        </xdr:to>
        <xdr:sp macro="" textlink="">
          <xdr:nvSpPr>
            <xdr:cNvPr id="12323" name="Check Box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161925</xdr:rowOff>
        </xdr:from>
        <xdr:to>
          <xdr:col>4</xdr:col>
          <xdr:colOff>571500</xdr:colOff>
          <xdr:row>32</xdr:row>
          <xdr:rowOff>85725</xdr:rowOff>
        </xdr:to>
        <xdr:sp macro="" textlink="">
          <xdr:nvSpPr>
            <xdr:cNvPr id="12324" name="Check Box 36" hidden="1">
              <a:extLst>
                <a:ext uri="{63B3BB69-23CF-44E3-9099-C40C66FF867C}">
                  <a14:compatExt spid="_x0000_s1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161925</xdr:rowOff>
        </xdr:from>
        <xdr:to>
          <xdr:col>4</xdr:col>
          <xdr:colOff>571500</xdr:colOff>
          <xdr:row>33</xdr:row>
          <xdr:rowOff>76200</xdr:rowOff>
        </xdr:to>
        <xdr:sp macro="" textlink="">
          <xdr:nvSpPr>
            <xdr:cNvPr id="12325" name="Check Box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161925</xdr:rowOff>
        </xdr:from>
        <xdr:to>
          <xdr:col>4</xdr:col>
          <xdr:colOff>571500</xdr:colOff>
          <xdr:row>36</xdr:row>
          <xdr:rowOff>76200</xdr:rowOff>
        </xdr:to>
        <xdr:sp macro="" textlink="">
          <xdr:nvSpPr>
            <xdr:cNvPr id="12326" name="Check Box 38" hidden="1">
              <a:extLst>
                <a:ext uri="{63B3BB69-23CF-44E3-9099-C40C66FF867C}">
                  <a14:compatExt spid="_x0000_s1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171450</xdr:rowOff>
        </xdr:from>
        <xdr:to>
          <xdr:col>4</xdr:col>
          <xdr:colOff>561975</xdr:colOff>
          <xdr:row>34</xdr:row>
          <xdr:rowOff>85725</xdr:rowOff>
        </xdr:to>
        <xdr:sp macro="" textlink="">
          <xdr:nvSpPr>
            <xdr:cNvPr id="12327" name="Check Box 39" hidden="1">
              <a:extLst>
                <a:ext uri="{63B3BB69-23CF-44E3-9099-C40C66FF867C}">
                  <a14:compatExt spid="_x0000_s1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161925</xdr:rowOff>
        </xdr:from>
        <xdr:to>
          <xdr:col>4</xdr:col>
          <xdr:colOff>561975</xdr:colOff>
          <xdr:row>35</xdr:row>
          <xdr:rowOff>76200</xdr:rowOff>
        </xdr:to>
        <xdr:sp macro="" textlink="">
          <xdr:nvSpPr>
            <xdr:cNvPr id="12328" name="Check Box 40" hidden="1">
              <a:extLst>
                <a:ext uri="{63B3BB69-23CF-44E3-9099-C40C66FF867C}">
                  <a14:compatExt spid="_x0000_s1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152400</xdr:rowOff>
        </xdr:from>
        <xdr:to>
          <xdr:col>4</xdr:col>
          <xdr:colOff>571500</xdr:colOff>
          <xdr:row>38</xdr:row>
          <xdr:rowOff>66675</xdr:rowOff>
        </xdr:to>
        <xdr:sp macro="" textlink="">
          <xdr:nvSpPr>
            <xdr:cNvPr id="12329" name="Check Box 41" hidden="1">
              <a:extLst>
                <a:ext uri="{63B3BB69-23CF-44E3-9099-C40C66FF867C}">
                  <a14:compatExt spid="_x0000_s1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152400</xdr:rowOff>
        </xdr:from>
        <xdr:to>
          <xdr:col>4</xdr:col>
          <xdr:colOff>571500</xdr:colOff>
          <xdr:row>37</xdr:row>
          <xdr:rowOff>76200</xdr:rowOff>
        </xdr:to>
        <xdr:sp macro="" textlink="">
          <xdr:nvSpPr>
            <xdr:cNvPr id="12330" name="Check Box 42" hidden="1">
              <a:extLst>
                <a:ext uri="{63B3BB69-23CF-44E3-9099-C40C66FF867C}">
                  <a14:compatExt spid="_x0000_s1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152400</xdr:rowOff>
        </xdr:from>
        <xdr:to>
          <xdr:col>4</xdr:col>
          <xdr:colOff>571500</xdr:colOff>
          <xdr:row>41</xdr:row>
          <xdr:rowOff>66675</xdr:rowOff>
        </xdr:to>
        <xdr:sp macro="" textlink="">
          <xdr:nvSpPr>
            <xdr:cNvPr id="12331" name="Check Box 43" hidden="1">
              <a:extLst>
                <a:ext uri="{63B3BB69-23CF-44E3-9099-C40C66FF867C}">
                  <a14:compatExt spid="_x0000_s1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161925</xdr:rowOff>
        </xdr:from>
        <xdr:to>
          <xdr:col>4</xdr:col>
          <xdr:colOff>561975</xdr:colOff>
          <xdr:row>39</xdr:row>
          <xdr:rowOff>76200</xdr:rowOff>
        </xdr:to>
        <xdr:sp macro="" textlink="">
          <xdr:nvSpPr>
            <xdr:cNvPr id="12332" name="Check Box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152400</xdr:rowOff>
        </xdr:from>
        <xdr:to>
          <xdr:col>4</xdr:col>
          <xdr:colOff>561975</xdr:colOff>
          <xdr:row>40</xdr:row>
          <xdr:rowOff>66675</xdr:rowOff>
        </xdr:to>
        <xdr:sp macro="" textlink="">
          <xdr:nvSpPr>
            <xdr:cNvPr id="12333" name="Check Box 45" hidden="1">
              <a:extLst>
                <a:ext uri="{63B3BB69-23CF-44E3-9099-C40C66FF867C}">
                  <a14:compatExt spid="_x0000_s1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142875</xdr:rowOff>
        </xdr:from>
        <xdr:to>
          <xdr:col>4</xdr:col>
          <xdr:colOff>571500</xdr:colOff>
          <xdr:row>43</xdr:row>
          <xdr:rowOff>57150</xdr:rowOff>
        </xdr:to>
        <xdr:sp macro="" textlink="">
          <xdr:nvSpPr>
            <xdr:cNvPr id="12334" name="Check Box 46" hidden="1">
              <a:extLst>
                <a:ext uri="{63B3BB69-23CF-44E3-9099-C40C66FF867C}">
                  <a14:compatExt spid="_x0000_s1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161925</xdr:rowOff>
        </xdr:from>
        <xdr:to>
          <xdr:col>4</xdr:col>
          <xdr:colOff>571500</xdr:colOff>
          <xdr:row>42</xdr:row>
          <xdr:rowOff>76200</xdr:rowOff>
        </xdr:to>
        <xdr:sp macro="" textlink="">
          <xdr:nvSpPr>
            <xdr:cNvPr id="12335" name="Check Box 47" hidden="1">
              <a:extLst>
                <a:ext uri="{63B3BB69-23CF-44E3-9099-C40C66FF867C}">
                  <a14:compatExt spid="_x0000_s1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152400</xdr:rowOff>
        </xdr:from>
        <xdr:to>
          <xdr:col>4</xdr:col>
          <xdr:colOff>571500</xdr:colOff>
          <xdr:row>44</xdr:row>
          <xdr:rowOff>66675</xdr:rowOff>
        </xdr:to>
        <xdr:sp macro="" textlink="">
          <xdr:nvSpPr>
            <xdr:cNvPr id="12336" name="Check Box 48" hidden="1">
              <a:extLst>
                <a:ext uri="{63B3BB69-23CF-44E3-9099-C40C66FF867C}">
                  <a14:compatExt spid="_x0000_s1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161925</xdr:rowOff>
        </xdr:from>
        <xdr:to>
          <xdr:col>4</xdr:col>
          <xdr:colOff>571500</xdr:colOff>
          <xdr:row>22</xdr:row>
          <xdr:rowOff>76200</xdr:rowOff>
        </xdr:to>
        <xdr:sp macro="" textlink="">
          <xdr:nvSpPr>
            <xdr:cNvPr id="12337" name="Check Box 49" hidden="1">
              <a:extLst>
                <a:ext uri="{63B3BB69-23CF-44E3-9099-C40C66FF867C}">
                  <a14:compatExt spid="_x0000_s1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152400</xdr:rowOff>
        </xdr:from>
        <xdr:to>
          <xdr:col>4</xdr:col>
          <xdr:colOff>571500</xdr:colOff>
          <xdr:row>23</xdr:row>
          <xdr:rowOff>66675</xdr:rowOff>
        </xdr:to>
        <xdr:sp macro="" textlink="">
          <xdr:nvSpPr>
            <xdr:cNvPr id="12338" name="Check Box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161925</xdr:rowOff>
        </xdr:from>
        <xdr:to>
          <xdr:col>4</xdr:col>
          <xdr:colOff>571500</xdr:colOff>
          <xdr:row>24</xdr:row>
          <xdr:rowOff>76200</xdr:rowOff>
        </xdr:to>
        <xdr:sp macro="" textlink="">
          <xdr:nvSpPr>
            <xdr:cNvPr id="12339" name="Check Box 51" hidden="1">
              <a:extLst>
                <a:ext uri="{63B3BB69-23CF-44E3-9099-C40C66FF867C}">
                  <a14:compatExt spid="_x0000_s1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22</xdr:row>
          <xdr:rowOff>152400</xdr:rowOff>
        </xdr:from>
        <xdr:to>
          <xdr:col>8</xdr:col>
          <xdr:colOff>104775</xdr:colOff>
          <xdr:row>24</xdr:row>
          <xdr:rowOff>66675</xdr:rowOff>
        </xdr:to>
        <xdr:sp macro="" textlink="">
          <xdr:nvSpPr>
            <xdr:cNvPr id="12340" name="Check Box 52" hidden="1">
              <a:extLst>
                <a:ext uri="{63B3BB69-23CF-44E3-9099-C40C66FF867C}">
                  <a14:compatExt spid="_x0000_s1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22</xdr:row>
          <xdr:rowOff>152400</xdr:rowOff>
        </xdr:from>
        <xdr:to>
          <xdr:col>12</xdr:col>
          <xdr:colOff>333375</xdr:colOff>
          <xdr:row>24</xdr:row>
          <xdr:rowOff>66675</xdr:rowOff>
        </xdr:to>
        <xdr:sp macro="" textlink="">
          <xdr:nvSpPr>
            <xdr:cNvPr id="12341" name="Check Box 53" hidden="1">
              <a:extLst>
                <a:ext uri="{63B3BB69-23CF-44E3-9099-C40C66FF867C}">
                  <a14:compatExt spid="_x0000_s1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20</xdr:row>
          <xdr:rowOff>152400</xdr:rowOff>
        </xdr:from>
        <xdr:to>
          <xdr:col>7</xdr:col>
          <xdr:colOff>123825</xdr:colOff>
          <xdr:row>22</xdr:row>
          <xdr:rowOff>66675</xdr:rowOff>
        </xdr:to>
        <xdr:sp macro="" textlink="">
          <xdr:nvSpPr>
            <xdr:cNvPr id="12342" name="Check Box 54" hidden="1">
              <a:extLst>
                <a:ext uri="{63B3BB69-23CF-44E3-9099-C40C66FF867C}">
                  <a14:compatExt spid="_x0000_s1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142875</xdr:rowOff>
        </xdr:from>
        <xdr:to>
          <xdr:col>7</xdr:col>
          <xdr:colOff>123825</xdr:colOff>
          <xdr:row>23</xdr:row>
          <xdr:rowOff>57150</xdr:rowOff>
        </xdr:to>
        <xdr:sp macro="" textlink="">
          <xdr:nvSpPr>
            <xdr:cNvPr id="12343" name="Check Box 55" hidden="1">
              <a:extLst>
                <a:ext uri="{63B3BB69-23CF-44E3-9099-C40C66FF867C}">
                  <a14:compatExt spid="_x0000_s1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20</xdr:row>
          <xdr:rowOff>161925</xdr:rowOff>
        </xdr:from>
        <xdr:to>
          <xdr:col>12</xdr:col>
          <xdr:colOff>104775</xdr:colOff>
          <xdr:row>22</xdr:row>
          <xdr:rowOff>76200</xdr:rowOff>
        </xdr:to>
        <xdr:sp macro="" textlink="">
          <xdr:nvSpPr>
            <xdr:cNvPr id="12344" name="Check Box 56" hidden="1">
              <a:extLst>
                <a:ext uri="{63B3BB69-23CF-44E3-9099-C40C66FF867C}">
                  <a14:compatExt spid="_x0000_s1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20</xdr:row>
          <xdr:rowOff>142875</xdr:rowOff>
        </xdr:from>
        <xdr:to>
          <xdr:col>15</xdr:col>
          <xdr:colOff>142875</xdr:colOff>
          <xdr:row>22</xdr:row>
          <xdr:rowOff>57150</xdr:rowOff>
        </xdr:to>
        <xdr:sp macro="" textlink="">
          <xdr:nvSpPr>
            <xdr:cNvPr id="12345" name="Check Box 57" hidden="1">
              <a:extLst>
                <a:ext uri="{63B3BB69-23CF-44E3-9099-C40C66FF867C}">
                  <a14:compatExt spid="_x0000_s1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56</xdr:row>
          <xdr:rowOff>161925</xdr:rowOff>
        </xdr:from>
        <xdr:to>
          <xdr:col>4</xdr:col>
          <xdr:colOff>581025</xdr:colOff>
          <xdr:row>58</xdr:row>
          <xdr:rowOff>76200</xdr:rowOff>
        </xdr:to>
        <xdr:sp macro="" textlink="">
          <xdr:nvSpPr>
            <xdr:cNvPr id="12346" name="Check Box 58" hidden="1">
              <a:extLst>
                <a:ext uri="{63B3BB69-23CF-44E3-9099-C40C66FF867C}">
                  <a14:compatExt spid="_x0000_s1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63</xdr:row>
          <xdr:rowOff>152400</xdr:rowOff>
        </xdr:from>
        <xdr:to>
          <xdr:col>4</xdr:col>
          <xdr:colOff>581025</xdr:colOff>
          <xdr:row>65</xdr:row>
          <xdr:rowOff>66675</xdr:rowOff>
        </xdr:to>
        <xdr:sp macro="" textlink="">
          <xdr:nvSpPr>
            <xdr:cNvPr id="12347" name="Check Box 59" hidden="1">
              <a:extLst>
                <a:ext uri="{63B3BB69-23CF-44E3-9099-C40C66FF867C}">
                  <a14:compatExt spid="_x0000_s1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69</xdr:row>
          <xdr:rowOff>152400</xdr:rowOff>
        </xdr:from>
        <xdr:to>
          <xdr:col>4</xdr:col>
          <xdr:colOff>581025</xdr:colOff>
          <xdr:row>71</xdr:row>
          <xdr:rowOff>66675</xdr:rowOff>
        </xdr:to>
        <xdr:sp macro="" textlink="">
          <xdr:nvSpPr>
            <xdr:cNvPr id="12348" name="Check Box 60" hidden="1">
              <a:extLst>
                <a:ext uri="{63B3BB69-23CF-44E3-9099-C40C66FF867C}">
                  <a14:compatExt spid="_x0000_s1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161925</xdr:rowOff>
        </xdr:from>
        <xdr:to>
          <xdr:col>4</xdr:col>
          <xdr:colOff>571500</xdr:colOff>
          <xdr:row>48</xdr:row>
          <xdr:rowOff>85725</xdr:rowOff>
        </xdr:to>
        <xdr:sp macro="" textlink="">
          <xdr:nvSpPr>
            <xdr:cNvPr id="12349" name="Check Box 61" hidden="1">
              <a:extLst>
                <a:ext uri="{63B3BB69-23CF-44E3-9099-C40C66FF867C}">
                  <a14:compatExt spid="_x0000_s1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161925</xdr:rowOff>
        </xdr:from>
        <xdr:to>
          <xdr:col>4</xdr:col>
          <xdr:colOff>571500</xdr:colOff>
          <xdr:row>49</xdr:row>
          <xdr:rowOff>76200</xdr:rowOff>
        </xdr:to>
        <xdr:sp macro="" textlink="">
          <xdr:nvSpPr>
            <xdr:cNvPr id="12350" name="Check Box 62" hidden="1">
              <a:extLst>
                <a:ext uri="{63B3BB69-23CF-44E3-9099-C40C66FF867C}">
                  <a14:compatExt spid="_x0000_s1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xdr:row>
          <xdr:rowOff>161925</xdr:rowOff>
        </xdr:from>
        <xdr:to>
          <xdr:col>4</xdr:col>
          <xdr:colOff>571500</xdr:colOff>
          <xdr:row>52</xdr:row>
          <xdr:rowOff>76200</xdr:rowOff>
        </xdr:to>
        <xdr:sp macro="" textlink="">
          <xdr:nvSpPr>
            <xdr:cNvPr id="12351" name="Check Box 63" hidden="1">
              <a:extLst>
                <a:ext uri="{63B3BB69-23CF-44E3-9099-C40C66FF867C}">
                  <a14:compatExt spid="_x0000_s1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xdr:row>
          <xdr:rowOff>171450</xdr:rowOff>
        </xdr:from>
        <xdr:to>
          <xdr:col>4</xdr:col>
          <xdr:colOff>561975</xdr:colOff>
          <xdr:row>50</xdr:row>
          <xdr:rowOff>85725</xdr:rowOff>
        </xdr:to>
        <xdr:sp macro="" textlink="">
          <xdr:nvSpPr>
            <xdr:cNvPr id="12352" name="Check Box 64" hidden="1">
              <a:extLst>
                <a:ext uri="{63B3BB69-23CF-44E3-9099-C40C66FF867C}">
                  <a14:compatExt spid="_x0000_s1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161925</xdr:rowOff>
        </xdr:from>
        <xdr:to>
          <xdr:col>4</xdr:col>
          <xdr:colOff>561975</xdr:colOff>
          <xdr:row>51</xdr:row>
          <xdr:rowOff>76200</xdr:rowOff>
        </xdr:to>
        <xdr:sp macro="" textlink="">
          <xdr:nvSpPr>
            <xdr:cNvPr id="12353" name="Check Box 65" hidden="1">
              <a:extLst>
                <a:ext uri="{63B3BB69-23CF-44E3-9099-C40C66FF867C}">
                  <a14:compatExt spid="_x0000_s1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152400</xdr:rowOff>
        </xdr:from>
        <xdr:to>
          <xdr:col>4</xdr:col>
          <xdr:colOff>571500</xdr:colOff>
          <xdr:row>54</xdr:row>
          <xdr:rowOff>66675</xdr:rowOff>
        </xdr:to>
        <xdr:sp macro="" textlink="">
          <xdr:nvSpPr>
            <xdr:cNvPr id="12354" name="Check Box 66" hidden="1">
              <a:extLst>
                <a:ext uri="{63B3BB69-23CF-44E3-9099-C40C66FF867C}">
                  <a14:compatExt spid="_x0000_s1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152400</xdr:rowOff>
        </xdr:from>
        <xdr:to>
          <xdr:col>4</xdr:col>
          <xdr:colOff>571500</xdr:colOff>
          <xdr:row>53</xdr:row>
          <xdr:rowOff>76200</xdr:rowOff>
        </xdr:to>
        <xdr:sp macro="" textlink="">
          <xdr:nvSpPr>
            <xdr:cNvPr id="12355" name="Check Box 67" hidden="1">
              <a:extLst>
                <a:ext uri="{63B3BB69-23CF-44E3-9099-C40C66FF867C}">
                  <a14:compatExt spid="_x0000_s1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xdr:row>
          <xdr:rowOff>152400</xdr:rowOff>
        </xdr:from>
        <xdr:to>
          <xdr:col>4</xdr:col>
          <xdr:colOff>571500</xdr:colOff>
          <xdr:row>57</xdr:row>
          <xdr:rowOff>66675</xdr:rowOff>
        </xdr:to>
        <xdr:sp macro="" textlink="">
          <xdr:nvSpPr>
            <xdr:cNvPr id="12356" name="Check Box 68" hidden="1">
              <a:extLst>
                <a:ext uri="{63B3BB69-23CF-44E3-9099-C40C66FF867C}">
                  <a14:compatExt spid="_x0000_s1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xdr:row>
          <xdr:rowOff>161925</xdr:rowOff>
        </xdr:from>
        <xdr:to>
          <xdr:col>4</xdr:col>
          <xdr:colOff>561975</xdr:colOff>
          <xdr:row>55</xdr:row>
          <xdr:rowOff>76200</xdr:rowOff>
        </xdr:to>
        <xdr:sp macro="" textlink="">
          <xdr:nvSpPr>
            <xdr:cNvPr id="12357" name="Check Box 69" hidden="1">
              <a:extLst>
                <a:ext uri="{63B3BB69-23CF-44E3-9099-C40C66FF867C}">
                  <a14:compatExt spid="_x0000_s1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152400</xdr:rowOff>
        </xdr:from>
        <xdr:to>
          <xdr:col>4</xdr:col>
          <xdr:colOff>561975</xdr:colOff>
          <xdr:row>56</xdr:row>
          <xdr:rowOff>66675</xdr:rowOff>
        </xdr:to>
        <xdr:sp macro="" textlink="">
          <xdr:nvSpPr>
            <xdr:cNvPr id="12358" name="Check Box 70" hidden="1">
              <a:extLst>
                <a:ext uri="{63B3BB69-23CF-44E3-9099-C40C66FF867C}">
                  <a14:compatExt spid="_x0000_s1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58</xdr:row>
          <xdr:rowOff>152400</xdr:rowOff>
        </xdr:from>
        <xdr:to>
          <xdr:col>6</xdr:col>
          <xdr:colOff>228600</xdr:colOff>
          <xdr:row>60</xdr:row>
          <xdr:rowOff>76200</xdr:rowOff>
        </xdr:to>
        <xdr:sp macro="" textlink="">
          <xdr:nvSpPr>
            <xdr:cNvPr id="12359" name="Check Box 71" hidden="1">
              <a:extLst>
                <a:ext uri="{63B3BB69-23CF-44E3-9099-C40C66FF867C}">
                  <a14:compatExt spid="_x0000_s1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59</xdr:row>
          <xdr:rowOff>152400</xdr:rowOff>
        </xdr:from>
        <xdr:to>
          <xdr:col>6</xdr:col>
          <xdr:colOff>228600</xdr:colOff>
          <xdr:row>61</xdr:row>
          <xdr:rowOff>66675</xdr:rowOff>
        </xdr:to>
        <xdr:sp macro="" textlink="">
          <xdr:nvSpPr>
            <xdr:cNvPr id="12360" name="Check Box 72" hidden="1">
              <a:extLst>
                <a:ext uri="{63B3BB69-23CF-44E3-9099-C40C66FF867C}">
                  <a14:compatExt spid="_x0000_s1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62</xdr:row>
          <xdr:rowOff>152400</xdr:rowOff>
        </xdr:from>
        <xdr:to>
          <xdr:col>6</xdr:col>
          <xdr:colOff>228600</xdr:colOff>
          <xdr:row>64</xdr:row>
          <xdr:rowOff>66675</xdr:rowOff>
        </xdr:to>
        <xdr:sp macro="" textlink="">
          <xdr:nvSpPr>
            <xdr:cNvPr id="12361" name="Check Box 73" hidden="1">
              <a:extLst>
                <a:ext uri="{63B3BB69-23CF-44E3-9099-C40C66FF867C}">
                  <a14:compatExt spid="_x0000_s1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60</xdr:row>
          <xdr:rowOff>161925</xdr:rowOff>
        </xdr:from>
        <xdr:to>
          <xdr:col>6</xdr:col>
          <xdr:colOff>209550</xdr:colOff>
          <xdr:row>62</xdr:row>
          <xdr:rowOff>76200</xdr:rowOff>
        </xdr:to>
        <xdr:sp macro="" textlink="">
          <xdr:nvSpPr>
            <xdr:cNvPr id="12362" name="Check Box 74" hidden="1">
              <a:extLst>
                <a:ext uri="{63B3BB69-23CF-44E3-9099-C40C66FF867C}">
                  <a14:compatExt spid="_x0000_s1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61</xdr:row>
          <xdr:rowOff>152400</xdr:rowOff>
        </xdr:from>
        <xdr:to>
          <xdr:col>6</xdr:col>
          <xdr:colOff>209550</xdr:colOff>
          <xdr:row>63</xdr:row>
          <xdr:rowOff>66675</xdr:rowOff>
        </xdr:to>
        <xdr:sp macro="" textlink="">
          <xdr:nvSpPr>
            <xdr:cNvPr id="12363" name="Check Box 75" hidden="1">
              <a:extLst>
                <a:ext uri="{63B3BB69-23CF-44E3-9099-C40C66FF867C}">
                  <a14:compatExt spid="_x0000_s1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67</xdr:row>
          <xdr:rowOff>142875</xdr:rowOff>
        </xdr:from>
        <xdr:to>
          <xdr:col>6</xdr:col>
          <xdr:colOff>228600</xdr:colOff>
          <xdr:row>69</xdr:row>
          <xdr:rowOff>57150</xdr:rowOff>
        </xdr:to>
        <xdr:sp macro="" textlink="">
          <xdr:nvSpPr>
            <xdr:cNvPr id="12364" name="Check Box 76" hidden="1">
              <a:extLst>
                <a:ext uri="{63B3BB69-23CF-44E3-9099-C40C66FF867C}">
                  <a14:compatExt spid="_x0000_s1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65</xdr:row>
          <xdr:rowOff>152400</xdr:rowOff>
        </xdr:from>
        <xdr:to>
          <xdr:col>6</xdr:col>
          <xdr:colOff>209550</xdr:colOff>
          <xdr:row>67</xdr:row>
          <xdr:rowOff>66675</xdr:rowOff>
        </xdr:to>
        <xdr:sp macro="" textlink="">
          <xdr:nvSpPr>
            <xdr:cNvPr id="12365" name="Check Box 77" hidden="1">
              <a:extLst>
                <a:ext uri="{63B3BB69-23CF-44E3-9099-C40C66FF867C}">
                  <a14:compatExt spid="_x0000_s1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66</xdr:row>
          <xdr:rowOff>142875</xdr:rowOff>
        </xdr:from>
        <xdr:to>
          <xdr:col>6</xdr:col>
          <xdr:colOff>209550</xdr:colOff>
          <xdr:row>68</xdr:row>
          <xdr:rowOff>57150</xdr:rowOff>
        </xdr:to>
        <xdr:sp macro="" textlink="">
          <xdr:nvSpPr>
            <xdr:cNvPr id="12366" name="Check Box 78" hidden="1">
              <a:extLst>
                <a:ext uri="{63B3BB69-23CF-44E3-9099-C40C66FF867C}">
                  <a14:compatExt spid="_x0000_s1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68</xdr:row>
          <xdr:rowOff>152400</xdr:rowOff>
        </xdr:from>
        <xdr:to>
          <xdr:col>6</xdr:col>
          <xdr:colOff>228600</xdr:colOff>
          <xdr:row>70</xdr:row>
          <xdr:rowOff>66675</xdr:rowOff>
        </xdr:to>
        <xdr:sp macro="" textlink="">
          <xdr:nvSpPr>
            <xdr:cNvPr id="12367" name="Check Box 79" hidden="1">
              <a:extLst>
                <a:ext uri="{63B3BB69-23CF-44E3-9099-C40C66FF867C}">
                  <a14:compatExt spid="_x0000_s1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152400</xdr:rowOff>
        </xdr:from>
        <xdr:to>
          <xdr:col>4</xdr:col>
          <xdr:colOff>561975</xdr:colOff>
          <xdr:row>72</xdr:row>
          <xdr:rowOff>76200</xdr:rowOff>
        </xdr:to>
        <xdr:sp macro="" textlink="">
          <xdr:nvSpPr>
            <xdr:cNvPr id="12368" name="Check Box 80" hidden="1">
              <a:extLst>
                <a:ext uri="{63B3BB69-23CF-44E3-9099-C40C66FF867C}">
                  <a14:compatExt spid="_x0000_s1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152400</xdr:rowOff>
        </xdr:from>
        <xdr:to>
          <xdr:col>4</xdr:col>
          <xdr:colOff>561975</xdr:colOff>
          <xdr:row>73</xdr:row>
          <xdr:rowOff>66675</xdr:rowOff>
        </xdr:to>
        <xdr:sp macro="" textlink="">
          <xdr:nvSpPr>
            <xdr:cNvPr id="12369" name="Check Box 81" hidden="1">
              <a:extLst>
                <a:ext uri="{63B3BB69-23CF-44E3-9099-C40C66FF867C}">
                  <a14:compatExt spid="_x0000_s1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152400</xdr:rowOff>
        </xdr:from>
        <xdr:to>
          <xdr:col>4</xdr:col>
          <xdr:colOff>561975</xdr:colOff>
          <xdr:row>76</xdr:row>
          <xdr:rowOff>66675</xdr:rowOff>
        </xdr:to>
        <xdr:sp macro="" textlink="">
          <xdr:nvSpPr>
            <xdr:cNvPr id="12370" name="Check Box 82" hidden="1">
              <a:extLst>
                <a:ext uri="{63B3BB69-23CF-44E3-9099-C40C66FF867C}">
                  <a14:compatExt spid="_x0000_s1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161925</xdr:rowOff>
        </xdr:from>
        <xdr:to>
          <xdr:col>4</xdr:col>
          <xdr:colOff>552450</xdr:colOff>
          <xdr:row>74</xdr:row>
          <xdr:rowOff>76200</xdr:rowOff>
        </xdr:to>
        <xdr:sp macro="" textlink="">
          <xdr:nvSpPr>
            <xdr:cNvPr id="12371" name="Check Box 83" hidden="1">
              <a:extLst>
                <a:ext uri="{63B3BB69-23CF-44E3-9099-C40C66FF867C}">
                  <a14:compatExt spid="_x0000_s1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152400</xdr:rowOff>
        </xdr:from>
        <xdr:to>
          <xdr:col>4</xdr:col>
          <xdr:colOff>552450</xdr:colOff>
          <xdr:row>75</xdr:row>
          <xdr:rowOff>66675</xdr:rowOff>
        </xdr:to>
        <xdr:sp macro="" textlink="">
          <xdr:nvSpPr>
            <xdr:cNvPr id="12372" name="Check Box 84" hidden="1">
              <a:extLst>
                <a:ext uri="{63B3BB69-23CF-44E3-9099-C40C66FF867C}">
                  <a14:compatExt spid="_x0000_s1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4</xdr:col>
          <xdr:colOff>561975</xdr:colOff>
          <xdr:row>78</xdr:row>
          <xdr:rowOff>57150</xdr:rowOff>
        </xdr:to>
        <xdr:sp macro="" textlink="">
          <xdr:nvSpPr>
            <xdr:cNvPr id="12373" name="Check Box 85" hidden="1">
              <a:extLst>
                <a:ext uri="{63B3BB69-23CF-44E3-9099-C40C66FF867C}">
                  <a14:compatExt spid="_x0000_s1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4</xdr:col>
          <xdr:colOff>561975</xdr:colOff>
          <xdr:row>77</xdr:row>
          <xdr:rowOff>66675</xdr:rowOff>
        </xdr:to>
        <xdr:sp macro="" textlink="">
          <xdr:nvSpPr>
            <xdr:cNvPr id="12374" name="Check Box 86" hidden="1">
              <a:extLst>
                <a:ext uri="{63B3BB69-23CF-44E3-9099-C40C66FF867C}">
                  <a14:compatExt spid="_x0000_s1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152400</xdr:rowOff>
        </xdr:from>
        <xdr:to>
          <xdr:col>4</xdr:col>
          <xdr:colOff>581025</xdr:colOff>
          <xdr:row>83</xdr:row>
          <xdr:rowOff>76200</xdr:rowOff>
        </xdr:to>
        <xdr:sp macro="" textlink="">
          <xdr:nvSpPr>
            <xdr:cNvPr id="12375" name="Check Box 87" hidden="1">
              <a:extLst>
                <a:ext uri="{63B3BB69-23CF-44E3-9099-C40C66FF867C}">
                  <a14:compatExt spid="_x0000_s1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80</xdr:row>
          <xdr:rowOff>161925</xdr:rowOff>
        </xdr:from>
        <xdr:to>
          <xdr:col>6</xdr:col>
          <xdr:colOff>228600</xdr:colOff>
          <xdr:row>82</xdr:row>
          <xdr:rowOff>76200</xdr:rowOff>
        </xdr:to>
        <xdr:sp macro="" textlink="">
          <xdr:nvSpPr>
            <xdr:cNvPr id="12376" name="Check Box 88" hidden="1">
              <a:extLst>
                <a:ext uri="{63B3BB69-23CF-44E3-9099-C40C66FF867C}">
                  <a14:compatExt spid="_x0000_s1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152400</xdr:rowOff>
        </xdr:from>
        <xdr:to>
          <xdr:col>4</xdr:col>
          <xdr:colOff>581025</xdr:colOff>
          <xdr:row>87</xdr:row>
          <xdr:rowOff>66675</xdr:rowOff>
        </xdr:to>
        <xdr:sp macro="" textlink="">
          <xdr:nvSpPr>
            <xdr:cNvPr id="12377" name="Check Box 89" hidden="1">
              <a:extLst>
                <a:ext uri="{63B3BB69-23CF-44E3-9099-C40C66FF867C}">
                  <a14:compatExt spid="_x0000_s1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83</xdr:row>
          <xdr:rowOff>161925</xdr:rowOff>
        </xdr:from>
        <xdr:to>
          <xdr:col>4</xdr:col>
          <xdr:colOff>571500</xdr:colOff>
          <xdr:row>85</xdr:row>
          <xdr:rowOff>76200</xdr:rowOff>
        </xdr:to>
        <xdr:sp macro="" textlink="">
          <xdr:nvSpPr>
            <xdr:cNvPr id="12378" name="Check Box 90" hidden="1">
              <a:extLst>
                <a:ext uri="{63B3BB69-23CF-44E3-9099-C40C66FF867C}">
                  <a14:compatExt spid="_x0000_s1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84</xdr:row>
          <xdr:rowOff>152400</xdr:rowOff>
        </xdr:from>
        <xdr:to>
          <xdr:col>4</xdr:col>
          <xdr:colOff>571500</xdr:colOff>
          <xdr:row>86</xdr:row>
          <xdr:rowOff>66675</xdr:rowOff>
        </xdr:to>
        <xdr:sp macro="" textlink="">
          <xdr:nvSpPr>
            <xdr:cNvPr id="12379" name="Check Box 91" hidden="1">
              <a:extLst>
                <a:ext uri="{63B3BB69-23CF-44E3-9099-C40C66FF867C}">
                  <a14:compatExt spid="_x0000_s1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87</xdr:row>
          <xdr:rowOff>142875</xdr:rowOff>
        </xdr:from>
        <xdr:to>
          <xdr:col>4</xdr:col>
          <xdr:colOff>581025</xdr:colOff>
          <xdr:row>89</xdr:row>
          <xdr:rowOff>57150</xdr:rowOff>
        </xdr:to>
        <xdr:sp macro="" textlink="">
          <xdr:nvSpPr>
            <xdr:cNvPr id="12380" name="Check Box 92" hidden="1">
              <a:extLst>
                <a:ext uri="{63B3BB69-23CF-44E3-9099-C40C66FF867C}">
                  <a14:compatExt spid="_x0000_s1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86</xdr:row>
          <xdr:rowOff>142875</xdr:rowOff>
        </xdr:from>
        <xdr:to>
          <xdr:col>4</xdr:col>
          <xdr:colOff>581025</xdr:colOff>
          <xdr:row>88</xdr:row>
          <xdr:rowOff>66675</xdr:rowOff>
        </xdr:to>
        <xdr:sp macro="" textlink="">
          <xdr:nvSpPr>
            <xdr:cNvPr id="12381" name="Check Box 93" hidden="1">
              <a:extLst>
                <a:ext uri="{63B3BB69-23CF-44E3-9099-C40C66FF867C}">
                  <a14:compatExt spid="_x0000_s1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142875</xdr:rowOff>
        </xdr:from>
        <xdr:to>
          <xdr:col>4</xdr:col>
          <xdr:colOff>581025</xdr:colOff>
          <xdr:row>92</xdr:row>
          <xdr:rowOff>57150</xdr:rowOff>
        </xdr:to>
        <xdr:sp macro="" textlink="">
          <xdr:nvSpPr>
            <xdr:cNvPr id="12382" name="Check Box 94" hidden="1">
              <a:extLst>
                <a:ext uri="{63B3BB69-23CF-44E3-9099-C40C66FF867C}">
                  <a14:compatExt spid="_x0000_s1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152400</xdr:rowOff>
        </xdr:from>
        <xdr:to>
          <xdr:col>4</xdr:col>
          <xdr:colOff>571500</xdr:colOff>
          <xdr:row>90</xdr:row>
          <xdr:rowOff>66675</xdr:rowOff>
        </xdr:to>
        <xdr:sp macro="" textlink="">
          <xdr:nvSpPr>
            <xdr:cNvPr id="12383" name="Check Box 95" hidden="1">
              <a:extLst>
                <a:ext uri="{63B3BB69-23CF-44E3-9099-C40C66FF867C}">
                  <a14:compatExt spid="_x0000_s1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89</xdr:row>
          <xdr:rowOff>142875</xdr:rowOff>
        </xdr:from>
        <xdr:to>
          <xdr:col>4</xdr:col>
          <xdr:colOff>571500</xdr:colOff>
          <xdr:row>91</xdr:row>
          <xdr:rowOff>57150</xdr:rowOff>
        </xdr:to>
        <xdr:sp macro="" textlink="">
          <xdr:nvSpPr>
            <xdr:cNvPr id="12384" name="Check Box 96" hidden="1">
              <a:extLst>
                <a:ext uri="{63B3BB69-23CF-44E3-9099-C40C66FF867C}">
                  <a14:compatExt spid="_x0000_s1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88</xdr:row>
          <xdr:rowOff>152400</xdr:rowOff>
        </xdr:from>
        <xdr:to>
          <xdr:col>12</xdr:col>
          <xdr:colOff>66675</xdr:colOff>
          <xdr:row>90</xdr:row>
          <xdr:rowOff>66675</xdr:rowOff>
        </xdr:to>
        <xdr:sp macro="" textlink="">
          <xdr:nvSpPr>
            <xdr:cNvPr id="12385" name="Check Box 97" hidden="1">
              <a:extLst>
                <a:ext uri="{63B3BB69-23CF-44E3-9099-C40C66FF867C}">
                  <a14:compatExt spid="_x0000_s1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87</xdr:row>
          <xdr:rowOff>152400</xdr:rowOff>
        </xdr:from>
        <xdr:to>
          <xdr:col>12</xdr:col>
          <xdr:colOff>57150</xdr:colOff>
          <xdr:row>89</xdr:row>
          <xdr:rowOff>66675</xdr:rowOff>
        </xdr:to>
        <xdr:sp macro="" textlink="">
          <xdr:nvSpPr>
            <xdr:cNvPr id="12386" name="Check Box 98" hidden="1">
              <a:extLst>
                <a:ext uri="{63B3BB69-23CF-44E3-9099-C40C66FF867C}">
                  <a14:compatExt spid="_x0000_s1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79</xdr:row>
          <xdr:rowOff>161925</xdr:rowOff>
        </xdr:from>
        <xdr:to>
          <xdr:col>14</xdr:col>
          <xdr:colOff>104775</xdr:colOff>
          <xdr:row>81</xdr:row>
          <xdr:rowOff>76200</xdr:rowOff>
        </xdr:to>
        <xdr:sp macro="" textlink="">
          <xdr:nvSpPr>
            <xdr:cNvPr id="12387" name="Check Box 99" hidden="1">
              <a:extLst>
                <a:ext uri="{63B3BB69-23CF-44E3-9099-C40C66FF867C}">
                  <a14:compatExt spid="_x0000_s1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78</xdr:row>
          <xdr:rowOff>161925</xdr:rowOff>
        </xdr:from>
        <xdr:to>
          <xdr:col>14</xdr:col>
          <xdr:colOff>104775</xdr:colOff>
          <xdr:row>80</xdr:row>
          <xdr:rowOff>76200</xdr:rowOff>
        </xdr:to>
        <xdr:sp macro="" textlink="">
          <xdr:nvSpPr>
            <xdr:cNvPr id="12388" name="Check Box 100" hidden="1">
              <a:extLst>
                <a:ext uri="{63B3BB69-23CF-44E3-9099-C40C66FF867C}">
                  <a14:compatExt spid="_x0000_s12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79</xdr:row>
          <xdr:rowOff>152400</xdr:rowOff>
        </xdr:from>
        <xdr:to>
          <xdr:col>10</xdr:col>
          <xdr:colOff>104775</xdr:colOff>
          <xdr:row>81</xdr:row>
          <xdr:rowOff>66675</xdr:rowOff>
        </xdr:to>
        <xdr:sp macro="" textlink="">
          <xdr:nvSpPr>
            <xdr:cNvPr id="12389" name="Check Box 101" hidden="1">
              <a:extLst>
                <a:ext uri="{63B3BB69-23CF-44E3-9099-C40C66FF867C}">
                  <a14:compatExt spid="_x0000_s12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78</xdr:row>
          <xdr:rowOff>152400</xdr:rowOff>
        </xdr:from>
        <xdr:to>
          <xdr:col>10</xdr:col>
          <xdr:colOff>104775</xdr:colOff>
          <xdr:row>80</xdr:row>
          <xdr:rowOff>66675</xdr:rowOff>
        </xdr:to>
        <xdr:sp macro="" textlink="">
          <xdr:nvSpPr>
            <xdr:cNvPr id="12390" name="Check Box 102" hidden="1">
              <a:extLst>
                <a:ext uri="{63B3BB69-23CF-44E3-9099-C40C66FF867C}">
                  <a14:compatExt spid="_x0000_s1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79</xdr:row>
          <xdr:rowOff>152400</xdr:rowOff>
        </xdr:from>
        <xdr:to>
          <xdr:col>6</xdr:col>
          <xdr:colOff>228600</xdr:colOff>
          <xdr:row>81</xdr:row>
          <xdr:rowOff>66675</xdr:rowOff>
        </xdr:to>
        <xdr:sp macro="" textlink="">
          <xdr:nvSpPr>
            <xdr:cNvPr id="12391" name="Check Box 103" hidden="1">
              <a:extLst>
                <a:ext uri="{63B3BB69-23CF-44E3-9099-C40C66FF867C}">
                  <a14:compatExt spid="_x0000_s1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78</xdr:row>
          <xdr:rowOff>152400</xdr:rowOff>
        </xdr:from>
        <xdr:to>
          <xdr:col>6</xdr:col>
          <xdr:colOff>228600</xdr:colOff>
          <xdr:row>80</xdr:row>
          <xdr:rowOff>66675</xdr:rowOff>
        </xdr:to>
        <xdr:sp macro="" textlink="">
          <xdr:nvSpPr>
            <xdr:cNvPr id="12392" name="Check Box 104" hidden="1">
              <a:extLst>
                <a:ext uri="{63B3BB69-23CF-44E3-9099-C40C66FF867C}">
                  <a14:compatExt spid="_x0000_s1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xdr:row>
          <xdr:rowOff>19050</xdr:rowOff>
        </xdr:from>
        <xdr:to>
          <xdr:col>4</xdr:col>
          <xdr:colOff>581025</xdr:colOff>
          <xdr:row>47</xdr:row>
          <xdr:rowOff>0</xdr:rowOff>
        </xdr:to>
        <xdr:sp macro="" textlink="">
          <xdr:nvSpPr>
            <xdr:cNvPr id="12393" name="Check Box 105" hidden="1">
              <a:extLst>
                <a:ext uri="{63B3BB69-23CF-44E3-9099-C40C66FF867C}">
                  <a14:compatExt spid="_x0000_s1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18</xdr:row>
          <xdr:rowOff>152400</xdr:rowOff>
        </xdr:from>
        <xdr:to>
          <xdr:col>7</xdr:col>
          <xdr:colOff>114300</xdr:colOff>
          <xdr:row>20</xdr:row>
          <xdr:rowOff>66675</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xdr:row>
          <xdr:rowOff>152400</xdr:rowOff>
        </xdr:from>
        <xdr:to>
          <xdr:col>4</xdr:col>
          <xdr:colOff>123825</xdr:colOff>
          <xdr:row>6</xdr:row>
          <xdr:rowOff>66675</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xdr:row>
          <xdr:rowOff>152400</xdr:rowOff>
        </xdr:from>
        <xdr:to>
          <xdr:col>9</xdr:col>
          <xdr:colOff>123825</xdr:colOff>
          <xdr:row>6</xdr:row>
          <xdr:rowOff>66675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4</xdr:row>
          <xdr:rowOff>152400</xdr:rowOff>
        </xdr:from>
        <xdr:to>
          <xdr:col>13</xdr:col>
          <xdr:colOff>133350</xdr:colOff>
          <xdr:row>6</xdr:row>
          <xdr:rowOff>66675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9</xdr:row>
          <xdr:rowOff>161925</xdr:rowOff>
        </xdr:from>
        <xdr:to>
          <xdr:col>6</xdr:col>
          <xdr:colOff>104775</xdr:colOff>
          <xdr:row>11</xdr:row>
          <xdr:rowOff>66675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161925</xdr:rowOff>
        </xdr:from>
        <xdr:to>
          <xdr:col>12</xdr:col>
          <xdr:colOff>114300</xdr:colOff>
          <xdr:row>11</xdr:row>
          <xdr:rowOff>66675</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152400</xdr:rowOff>
        </xdr:from>
        <xdr:to>
          <xdr:col>4</xdr:col>
          <xdr:colOff>590550</xdr:colOff>
          <xdr:row>12</xdr:row>
          <xdr:rowOff>66675</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152400</xdr:rowOff>
        </xdr:from>
        <xdr:to>
          <xdr:col>4</xdr:col>
          <xdr:colOff>581025</xdr:colOff>
          <xdr:row>13</xdr:row>
          <xdr:rowOff>66675</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xdr:row>
          <xdr:rowOff>142875</xdr:rowOff>
        </xdr:from>
        <xdr:to>
          <xdr:col>10</xdr:col>
          <xdr:colOff>104775</xdr:colOff>
          <xdr:row>12</xdr:row>
          <xdr:rowOff>57150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xdr:row>
          <xdr:rowOff>142875</xdr:rowOff>
        </xdr:from>
        <xdr:to>
          <xdr:col>10</xdr:col>
          <xdr:colOff>85725</xdr:colOff>
          <xdr:row>13</xdr:row>
          <xdr:rowOff>57150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11</xdr:row>
          <xdr:rowOff>152400</xdr:rowOff>
        </xdr:from>
        <xdr:to>
          <xdr:col>14</xdr:col>
          <xdr:colOff>85725</xdr:colOff>
          <xdr:row>13</xdr:row>
          <xdr:rowOff>66675</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152400</xdr:rowOff>
        </xdr:from>
        <xdr:to>
          <xdr:col>4</xdr:col>
          <xdr:colOff>561975</xdr:colOff>
          <xdr:row>14</xdr:row>
          <xdr:rowOff>76200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152400</xdr:rowOff>
        </xdr:from>
        <xdr:to>
          <xdr:col>4</xdr:col>
          <xdr:colOff>561975</xdr:colOff>
          <xdr:row>15</xdr:row>
          <xdr:rowOff>66675</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152400</xdr:rowOff>
        </xdr:from>
        <xdr:to>
          <xdr:col>4</xdr:col>
          <xdr:colOff>561975</xdr:colOff>
          <xdr:row>19</xdr:row>
          <xdr:rowOff>66675</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152400</xdr:rowOff>
        </xdr:from>
        <xdr:to>
          <xdr:col>4</xdr:col>
          <xdr:colOff>561975</xdr:colOff>
          <xdr:row>18</xdr:row>
          <xdr:rowOff>66675</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161925</xdr:rowOff>
        </xdr:from>
        <xdr:to>
          <xdr:col>4</xdr:col>
          <xdr:colOff>552450</xdr:colOff>
          <xdr:row>16</xdr:row>
          <xdr:rowOff>76200</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152400</xdr:rowOff>
        </xdr:from>
        <xdr:to>
          <xdr:col>4</xdr:col>
          <xdr:colOff>552450</xdr:colOff>
          <xdr:row>17</xdr:row>
          <xdr:rowOff>66675</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12</xdr:row>
          <xdr:rowOff>152400</xdr:rowOff>
        </xdr:from>
        <xdr:to>
          <xdr:col>12</xdr:col>
          <xdr:colOff>57150</xdr:colOff>
          <xdr:row>14</xdr:row>
          <xdr:rowOff>76200</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13</xdr:row>
          <xdr:rowOff>152400</xdr:rowOff>
        </xdr:from>
        <xdr:to>
          <xdr:col>12</xdr:col>
          <xdr:colOff>57150</xdr:colOff>
          <xdr:row>15</xdr:row>
          <xdr:rowOff>66675</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152400</xdr:rowOff>
        </xdr:from>
        <xdr:to>
          <xdr:col>12</xdr:col>
          <xdr:colOff>57150</xdr:colOff>
          <xdr:row>19</xdr:row>
          <xdr:rowOff>66675</xdr:rowOff>
        </xdr:to>
        <xdr:sp macro="" textlink="">
          <xdr:nvSpPr>
            <xdr:cNvPr id="13332" name="Check Box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16</xdr:row>
          <xdr:rowOff>152400</xdr:rowOff>
        </xdr:from>
        <xdr:to>
          <xdr:col>12</xdr:col>
          <xdr:colOff>57150</xdr:colOff>
          <xdr:row>18</xdr:row>
          <xdr:rowOff>66675</xdr:rowOff>
        </xdr:to>
        <xdr:sp macro="" textlink="">
          <xdr:nvSpPr>
            <xdr:cNvPr id="13333" name="Check Box 21"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14</xdr:row>
          <xdr:rowOff>161925</xdr:rowOff>
        </xdr:from>
        <xdr:to>
          <xdr:col>12</xdr:col>
          <xdr:colOff>47625</xdr:colOff>
          <xdr:row>16</xdr:row>
          <xdr:rowOff>76200</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15</xdr:row>
          <xdr:rowOff>152400</xdr:rowOff>
        </xdr:from>
        <xdr:to>
          <xdr:col>12</xdr:col>
          <xdr:colOff>47625</xdr:colOff>
          <xdr:row>17</xdr:row>
          <xdr:rowOff>66675</xdr:rowOff>
        </xdr:to>
        <xdr:sp macro="" textlink="">
          <xdr:nvSpPr>
            <xdr:cNvPr id="13335" name="Check Box 23" hidden="1">
              <a:extLst>
                <a:ext uri="{63B3BB69-23CF-44E3-9099-C40C66FF867C}">
                  <a14:compatExt spid="_x0000_s1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19</xdr:row>
          <xdr:rowOff>152400</xdr:rowOff>
        </xdr:from>
        <xdr:to>
          <xdr:col>7</xdr:col>
          <xdr:colOff>114300</xdr:colOff>
          <xdr:row>21</xdr:row>
          <xdr:rowOff>66675</xdr:rowOff>
        </xdr:to>
        <xdr:sp macro="" textlink="">
          <xdr:nvSpPr>
            <xdr:cNvPr id="13336" name="Check Box 24"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18</xdr:row>
          <xdr:rowOff>152400</xdr:rowOff>
        </xdr:from>
        <xdr:to>
          <xdr:col>12</xdr:col>
          <xdr:colOff>66675</xdr:colOff>
          <xdr:row>20</xdr:row>
          <xdr:rowOff>66675</xdr:rowOff>
        </xdr:to>
        <xdr:sp macro="" textlink="">
          <xdr:nvSpPr>
            <xdr:cNvPr id="13337" name="Check Box 25" hidden="1">
              <a:extLst>
                <a:ext uri="{63B3BB69-23CF-44E3-9099-C40C66FF867C}">
                  <a14:compatExt spid="_x0000_s1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19</xdr:row>
          <xdr:rowOff>152400</xdr:rowOff>
        </xdr:from>
        <xdr:to>
          <xdr:col>12</xdr:col>
          <xdr:colOff>66675</xdr:colOff>
          <xdr:row>21</xdr:row>
          <xdr:rowOff>66675</xdr:rowOff>
        </xdr:to>
        <xdr:sp macro="" textlink="">
          <xdr:nvSpPr>
            <xdr:cNvPr id="13338" name="Check Box 26" hidden="1">
              <a:extLst>
                <a:ext uri="{63B3BB69-23CF-44E3-9099-C40C66FF867C}">
                  <a14:compatExt spid="_x0000_s1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18</xdr:row>
          <xdr:rowOff>152400</xdr:rowOff>
        </xdr:from>
        <xdr:to>
          <xdr:col>15</xdr:col>
          <xdr:colOff>142875</xdr:colOff>
          <xdr:row>20</xdr:row>
          <xdr:rowOff>66675</xdr:rowOff>
        </xdr:to>
        <xdr:sp macro="" textlink="">
          <xdr:nvSpPr>
            <xdr:cNvPr id="13339" name="Check Box 27" hidden="1">
              <a:extLst>
                <a:ext uri="{63B3BB69-23CF-44E3-9099-C40C66FF867C}">
                  <a14:compatExt spid="_x0000_s1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19</xdr:row>
          <xdr:rowOff>152400</xdr:rowOff>
        </xdr:from>
        <xdr:to>
          <xdr:col>15</xdr:col>
          <xdr:colOff>142875</xdr:colOff>
          <xdr:row>21</xdr:row>
          <xdr:rowOff>66675</xdr:rowOff>
        </xdr:to>
        <xdr:sp macro="" textlink="">
          <xdr:nvSpPr>
            <xdr:cNvPr id="13340" name="Check Box 28" hidden="1">
              <a:extLst>
                <a:ext uri="{63B3BB69-23CF-44E3-9099-C40C66FF867C}">
                  <a14:compatExt spid="_x0000_s1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161925</xdr:rowOff>
        </xdr:from>
        <xdr:to>
          <xdr:col>4</xdr:col>
          <xdr:colOff>571500</xdr:colOff>
          <xdr:row>25</xdr:row>
          <xdr:rowOff>85725</xdr:rowOff>
        </xdr:to>
        <xdr:sp macro="" textlink="">
          <xdr:nvSpPr>
            <xdr:cNvPr id="13341" name="Check Box 29" hidden="1">
              <a:extLst>
                <a:ext uri="{63B3BB69-23CF-44E3-9099-C40C66FF867C}">
                  <a14:compatExt spid="_x0000_s1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161925</xdr:rowOff>
        </xdr:from>
        <xdr:to>
          <xdr:col>4</xdr:col>
          <xdr:colOff>571500</xdr:colOff>
          <xdr:row>26</xdr:row>
          <xdr:rowOff>76200</xdr:rowOff>
        </xdr:to>
        <xdr:sp macro="" textlink="">
          <xdr:nvSpPr>
            <xdr:cNvPr id="13342" name="Check Box 30" hidden="1">
              <a:extLst>
                <a:ext uri="{63B3BB69-23CF-44E3-9099-C40C66FF867C}">
                  <a14:compatExt spid="_x0000_s1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161925</xdr:rowOff>
        </xdr:from>
        <xdr:to>
          <xdr:col>4</xdr:col>
          <xdr:colOff>571500</xdr:colOff>
          <xdr:row>30</xdr:row>
          <xdr:rowOff>76200</xdr:rowOff>
        </xdr:to>
        <xdr:sp macro="" textlink="">
          <xdr:nvSpPr>
            <xdr:cNvPr id="13343" name="Check Box 31" hidden="1">
              <a:extLst>
                <a:ext uri="{63B3BB69-23CF-44E3-9099-C40C66FF867C}">
                  <a14:compatExt spid="_x0000_s1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161925</xdr:rowOff>
        </xdr:from>
        <xdr:to>
          <xdr:col>4</xdr:col>
          <xdr:colOff>571500</xdr:colOff>
          <xdr:row>29</xdr:row>
          <xdr:rowOff>76200</xdr:rowOff>
        </xdr:to>
        <xdr:sp macro="" textlink="">
          <xdr:nvSpPr>
            <xdr:cNvPr id="13344" name="Check Box 32" hidden="1">
              <a:extLst>
                <a:ext uri="{63B3BB69-23CF-44E3-9099-C40C66FF867C}">
                  <a14:compatExt spid="_x0000_s1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171450</xdr:rowOff>
        </xdr:from>
        <xdr:to>
          <xdr:col>4</xdr:col>
          <xdr:colOff>561975</xdr:colOff>
          <xdr:row>27</xdr:row>
          <xdr:rowOff>85725</xdr:rowOff>
        </xdr:to>
        <xdr:sp macro="" textlink="">
          <xdr:nvSpPr>
            <xdr:cNvPr id="13345" name="Check Box 33" hidden="1">
              <a:extLst>
                <a:ext uri="{63B3BB69-23CF-44E3-9099-C40C66FF867C}">
                  <a14:compatExt spid="_x0000_s1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161925</xdr:rowOff>
        </xdr:from>
        <xdr:to>
          <xdr:col>4</xdr:col>
          <xdr:colOff>561975</xdr:colOff>
          <xdr:row>28</xdr:row>
          <xdr:rowOff>76200</xdr:rowOff>
        </xdr:to>
        <xdr:sp macro="" textlink="">
          <xdr:nvSpPr>
            <xdr:cNvPr id="13346" name="Check Box 34" hidden="1">
              <a:extLst>
                <a:ext uri="{63B3BB69-23CF-44E3-9099-C40C66FF867C}">
                  <a14:compatExt spid="_x0000_s1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152400</xdr:rowOff>
        </xdr:from>
        <xdr:to>
          <xdr:col>4</xdr:col>
          <xdr:colOff>571500</xdr:colOff>
          <xdr:row>31</xdr:row>
          <xdr:rowOff>66675</xdr:rowOff>
        </xdr:to>
        <xdr:sp macro="" textlink="">
          <xdr:nvSpPr>
            <xdr:cNvPr id="13347" name="Check Box 35" hidden="1">
              <a:extLst>
                <a:ext uri="{63B3BB69-23CF-44E3-9099-C40C66FF867C}">
                  <a14:compatExt spid="_x0000_s1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161925</xdr:rowOff>
        </xdr:from>
        <xdr:to>
          <xdr:col>4</xdr:col>
          <xdr:colOff>571500</xdr:colOff>
          <xdr:row>32</xdr:row>
          <xdr:rowOff>85725</xdr:rowOff>
        </xdr:to>
        <xdr:sp macro="" textlink="">
          <xdr:nvSpPr>
            <xdr:cNvPr id="13348" name="Check Box 36" hidden="1">
              <a:extLst>
                <a:ext uri="{63B3BB69-23CF-44E3-9099-C40C66FF867C}">
                  <a14:compatExt spid="_x0000_s1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161925</xdr:rowOff>
        </xdr:from>
        <xdr:to>
          <xdr:col>4</xdr:col>
          <xdr:colOff>571500</xdr:colOff>
          <xdr:row>33</xdr:row>
          <xdr:rowOff>76200</xdr:rowOff>
        </xdr:to>
        <xdr:sp macro="" textlink="">
          <xdr:nvSpPr>
            <xdr:cNvPr id="13349" name="Check Box 37" hidden="1">
              <a:extLst>
                <a:ext uri="{63B3BB69-23CF-44E3-9099-C40C66FF867C}">
                  <a14:compatExt spid="_x0000_s1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161925</xdr:rowOff>
        </xdr:from>
        <xdr:to>
          <xdr:col>4</xdr:col>
          <xdr:colOff>571500</xdr:colOff>
          <xdr:row>36</xdr:row>
          <xdr:rowOff>76200</xdr:rowOff>
        </xdr:to>
        <xdr:sp macro="" textlink="">
          <xdr:nvSpPr>
            <xdr:cNvPr id="13350" name="Check Box 38" hidden="1">
              <a:extLst>
                <a:ext uri="{63B3BB69-23CF-44E3-9099-C40C66FF867C}">
                  <a14:compatExt spid="_x0000_s1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171450</xdr:rowOff>
        </xdr:from>
        <xdr:to>
          <xdr:col>4</xdr:col>
          <xdr:colOff>561975</xdr:colOff>
          <xdr:row>34</xdr:row>
          <xdr:rowOff>85725</xdr:rowOff>
        </xdr:to>
        <xdr:sp macro="" textlink="">
          <xdr:nvSpPr>
            <xdr:cNvPr id="13351" name="Check Box 39" hidden="1">
              <a:extLst>
                <a:ext uri="{63B3BB69-23CF-44E3-9099-C40C66FF867C}">
                  <a14:compatExt spid="_x0000_s1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161925</xdr:rowOff>
        </xdr:from>
        <xdr:to>
          <xdr:col>4</xdr:col>
          <xdr:colOff>561975</xdr:colOff>
          <xdr:row>35</xdr:row>
          <xdr:rowOff>76200</xdr:rowOff>
        </xdr:to>
        <xdr:sp macro="" textlink="">
          <xdr:nvSpPr>
            <xdr:cNvPr id="13352" name="Check Box 40" hidden="1">
              <a:extLst>
                <a:ext uri="{63B3BB69-23CF-44E3-9099-C40C66FF867C}">
                  <a14:compatExt spid="_x0000_s1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152400</xdr:rowOff>
        </xdr:from>
        <xdr:to>
          <xdr:col>4</xdr:col>
          <xdr:colOff>571500</xdr:colOff>
          <xdr:row>38</xdr:row>
          <xdr:rowOff>66675</xdr:rowOff>
        </xdr:to>
        <xdr:sp macro="" textlink="">
          <xdr:nvSpPr>
            <xdr:cNvPr id="13353" name="Check Box 41" hidden="1">
              <a:extLst>
                <a:ext uri="{63B3BB69-23CF-44E3-9099-C40C66FF867C}">
                  <a14:compatExt spid="_x0000_s1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152400</xdr:rowOff>
        </xdr:from>
        <xdr:to>
          <xdr:col>4</xdr:col>
          <xdr:colOff>571500</xdr:colOff>
          <xdr:row>37</xdr:row>
          <xdr:rowOff>76200</xdr:rowOff>
        </xdr:to>
        <xdr:sp macro="" textlink="">
          <xdr:nvSpPr>
            <xdr:cNvPr id="13354" name="Check Box 42" hidden="1">
              <a:extLst>
                <a:ext uri="{63B3BB69-23CF-44E3-9099-C40C66FF867C}">
                  <a14:compatExt spid="_x0000_s1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152400</xdr:rowOff>
        </xdr:from>
        <xdr:to>
          <xdr:col>4</xdr:col>
          <xdr:colOff>571500</xdr:colOff>
          <xdr:row>41</xdr:row>
          <xdr:rowOff>66675</xdr:rowOff>
        </xdr:to>
        <xdr:sp macro="" textlink="">
          <xdr:nvSpPr>
            <xdr:cNvPr id="13355" name="Check Box 43" hidden="1">
              <a:extLst>
                <a:ext uri="{63B3BB69-23CF-44E3-9099-C40C66FF867C}">
                  <a14:compatExt spid="_x0000_s1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161925</xdr:rowOff>
        </xdr:from>
        <xdr:to>
          <xdr:col>4</xdr:col>
          <xdr:colOff>561975</xdr:colOff>
          <xdr:row>39</xdr:row>
          <xdr:rowOff>76200</xdr:rowOff>
        </xdr:to>
        <xdr:sp macro="" textlink="">
          <xdr:nvSpPr>
            <xdr:cNvPr id="13356" name="Check Box 44" hidden="1">
              <a:extLst>
                <a:ext uri="{63B3BB69-23CF-44E3-9099-C40C66FF867C}">
                  <a14:compatExt spid="_x0000_s1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152400</xdr:rowOff>
        </xdr:from>
        <xdr:to>
          <xdr:col>4</xdr:col>
          <xdr:colOff>561975</xdr:colOff>
          <xdr:row>40</xdr:row>
          <xdr:rowOff>66675</xdr:rowOff>
        </xdr:to>
        <xdr:sp macro="" textlink="">
          <xdr:nvSpPr>
            <xdr:cNvPr id="13357" name="Check Box 45" hidden="1">
              <a:extLst>
                <a:ext uri="{63B3BB69-23CF-44E3-9099-C40C66FF867C}">
                  <a14:compatExt spid="_x0000_s1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142875</xdr:rowOff>
        </xdr:from>
        <xdr:to>
          <xdr:col>4</xdr:col>
          <xdr:colOff>571500</xdr:colOff>
          <xdr:row>43</xdr:row>
          <xdr:rowOff>57150</xdr:rowOff>
        </xdr:to>
        <xdr:sp macro="" textlink="">
          <xdr:nvSpPr>
            <xdr:cNvPr id="13358" name="Check Box 46" hidden="1">
              <a:extLst>
                <a:ext uri="{63B3BB69-23CF-44E3-9099-C40C66FF867C}">
                  <a14:compatExt spid="_x0000_s1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161925</xdr:rowOff>
        </xdr:from>
        <xdr:to>
          <xdr:col>4</xdr:col>
          <xdr:colOff>571500</xdr:colOff>
          <xdr:row>42</xdr:row>
          <xdr:rowOff>76200</xdr:rowOff>
        </xdr:to>
        <xdr:sp macro="" textlink="">
          <xdr:nvSpPr>
            <xdr:cNvPr id="13359" name="Check Box 47" hidden="1">
              <a:extLst>
                <a:ext uri="{63B3BB69-23CF-44E3-9099-C40C66FF867C}">
                  <a14:compatExt spid="_x0000_s13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152400</xdr:rowOff>
        </xdr:from>
        <xdr:to>
          <xdr:col>4</xdr:col>
          <xdr:colOff>571500</xdr:colOff>
          <xdr:row>44</xdr:row>
          <xdr:rowOff>66675</xdr:rowOff>
        </xdr:to>
        <xdr:sp macro="" textlink="">
          <xdr:nvSpPr>
            <xdr:cNvPr id="13360" name="Check Box 48" hidden="1">
              <a:extLst>
                <a:ext uri="{63B3BB69-23CF-44E3-9099-C40C66FF867C}">
                  <a14:compatExt spid="_x0000_s13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161925</xdr:rowOff>
        </xdr:from>
        <xdr:to>
          <xdr:col>4</xdr:col>
          <xdr:colOff>571500</xdr:colOff>
          <xdr:row>22</xdr:row>
          <xdr:rowOff>76200</xdr:rowOff>
        </xdr:to>
        <xdr:sp macro="" textlink="">
          <xdr:nvSpPr>
            <xdr:cNvPr id="13361" name="Check Box 49" hidden="1">
              <a:extLst>
                <a:ext uri="{63B3BB69-23CF-44E3-9099-C40C66FF867C}">
                  <a14:compatExt spid="_x0000_s1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152400</xdr:rowOff>
        </xdr:from>
        <xdr:to>
          <xdr:col>4</xdr:col>
          <xdr:colOff>571500</xdr:colOff>
          <xdr:row>23</xdr:row>
          <xdr:rowOff>66675</xdr:rowOff>
        </xdr:to>
        <xdr:sp macro="" textlink="">
          <xdr:nvSpPr>
            <xdr:cNvPr id="13362" name="Check Box 50" hidden="1">
              <a:extLst>
                <a:ext uri="{63B3BB69-23CF-44E3-9099-C40C66FF867C}">
                  <a14:compatExt spid="_x0000_s1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161925</xdr:rowOff>
        </xdr:from>
        <xdr:to>
          <xdr:col>4</xdr:col>
          <xdr:colOff>571500</xdr:colOff>
          <xdr:row>24</xdr:row>
          <xdr:rowOff>76200</xdr:rowOff>
        </xdr:to>
        <xdr:sp macro="" textlink="">
          <xdr:nvSpPr>
            <xdr:cNvPr id="13363" name="Check Box 51" hidden="1">
              <a:extLst>
                <a:ext uri="{63B3BB69-23CF-44E3-9099-C40C66FF867C}">
                  <a14:compatExt spid="_x0000_s1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22</xdr:row>
          <xdr:rowOff>152400</xdr:rowOff>
        </xdr:from>
        <xdr:to>
          <xdr:col>8</xdr:col>
          <xdr:colOff>104775</xdr:colOff>
          <xdr:row>24</xdr:row>
          <xdr:rowOff>66675</xdr:rowOff>
        </xdr:to>
        <xdr:sp macro="" textlink="">
          <xdr:nvSpPr>
            <xdr:cNvPr id="13364" name="Check Box 52" hidden="1">
              <a:extLst>
                <a:ext uri="{63B3BB69-23CF-44E3-9099-C40C66FF867C}">
                  <a14:compatExt spid="_x0000_s1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22</xdr:row>
          <xdr:rowOff>152400</xdr:rowOff>
        </xdr:from>
        <xdr:to>
          <xdr:col>12</xdr:col>
          <xdr:colOff>333375</xdr:colOff>
          <xdr:row>24</xdr:row>
          <xdr:rowOff>66675</xdr:rowOff>
        </xdr:to>
        <xdr:sp macro="" textlink="">
          <xdr:nvSpPr>
            <xdr:cNvPr id="13365" name="Check Box 53" hidden="1">
              <a:extLst>
                <a:ext uri="{63B3BB69-23CF-44E3-9099-C40C66FF867C}">
                  <a14:compatExt spid="_x0000_s1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20</xdr:row>
          <xdr:rowOff>152400</xdr:rowOff>
        </xdr:from>
        <xdr:to>
          <xdr:col>7</xdr:col>
          <xdr:colOff>123825</xdr:colOff>
          <xdr:row>22</xdr:row>
          <xdr:rowOff>66675</xdr:rowOff>
        </xdr:to>
        <xdr:sp macro="" textlink="">
          <xdr:nvSpPr>
            <xdr:cNvPr id="13366" name="Check Box 54" hidden="1">
              <a:extLst>
                <a:ext uri="{63B3BB69-23CF-44E3-9099-C40C66FF867C}">
                  <a14:compatExt spid="_x0000_s1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142875</xdr:rowOff>
        </xdr:from>
        <xdr:to>
          <xdr:col>7</xdr:col>
          <xdr:colOff>123825</xdr:colOff>
          <xdr:row>23</xdr:row>
          <xdr:rowOff>57150</xdr:rowOff>
        </xdr:to>
        <xdr:sp macro="" textlink="">
          <xdr:nvSpPr>
            <xdr:cNvPr id="13367" name="Check Box 55" hidden="1">
              <a:extLst>
                <a:ext uri="{63B3BB69-23CF-44E3-9099-C40C66FF867C}">
                  <a14:compatExt spid="_x0000_s1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20</xdr:row>
          <xdr:rowOff>161925</xdr:rowOff>
        </xdr:from>
        <xdr:to>
          <xdr:col>12</xdr:col>
          <xdr:colOff>104775</xdr:colOff>
          <xdr:row>22</xdr:row>
          <xdr:rowOff>76200</xdr:rowOff>
        </xdr:to>
        <xdr:sp macro="" textlink="">
          <xdr:nvSpPr>
            <xdr:cNvPr id="13368" name="Check Box 56" hidden="1">
              <a:extLst>
                <a:ext uri="{63B3BB69-23CF-44E3-9099-C40C66FF867C}">
                  <a14:compatExt spid="_x0000_s1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20</xdr:row>
          <xdr:rowOff>142875</xdr:rowOff>
        </xdr:from>
        <xdr:to>
          <xdr:col>15</xdr:col>
          <xdr:colOff>142875</xdr:colOff>
          <xdr:row>22</xdr:row>
          <xdr:rowOff>57150</xdr:rowOff>
        </xdr:to>
        <xdr:sp macro="" textlink="">
          <xdr:nvSpPr>
            <xdr:cNvPr id="13369" name="Check Box 57" hidden="1">
              <a:extLst>
                <a:ext uri="{63B3BB69-23CF-44E3-9099-C40C66FF867C}">
                  <a14:compatExt spid="_x0000_s1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56</xdr:row>
          <xdr:rowOff>161925</xdr:rowOff>
        </xdr:from>
        <xdr:to>
          <xdr:col>4</xdr:col>
          <xdr:colOff>581025</xdr:colOff>
          <xdr:row>58</xdr:row>
          <xdr:rowOff>76200</xdr:rowOff>
        </xdr:to>
        <xdr:sp macro="" textlink="">
          <xdr:nvSpPr>
            <xdr:cNvPr id="13370" name="Check Box 58" hidden="1">
              <a:extLst>
                <a:ext uri="{63B3BB69-23CF-44E3-9099-C40C66FF867C}">
                  <a14:compatExt spid="_x0000_s13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63</xdr:row>
          <xdr:rowOff>152400</xdr:rowOff>
        </xdr:from>
        <xdr:to>
          <xdr:col>4</xdr:col>
          <xdr:colOff>581025</xdr:colOff>
          <xdr:row>65</xdr:row>
          <xdr:rowOff>66675</xdr:rowOff>
        </xdr:to>
        <xdr:sp macro="" textlink="">
          <xdr:nvSpPr>
            <xdr:cNvPr id="13371" name="Check Box 59" hidden="1">
              <a:extLst>
                <a:ext uri="{63B3BB69-23CF-44E3-9099-C40C66FF867C}">
                  <a14:compatExt spid="_x0000_s13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69</xdr:row>
          <xdr:rowOff>152400</xdr:rowOff>
        </xdr:from>
        <xdr:to>
          <xdr:col>4</xdr:col>
          <xdr:colOff>581025</xdr:colOff>
          <xdr:row>71</xdr:row>
          <xdr:rowOff>66675</xdr:rowOff>
        </xdr:to>
        <xdr:sp macro="" textlink="">
          <xdr:nvSpPr>
            <xdr:cNvPr id="13372" name="Check Box 60" hidden="1">
              <a:extLst>
                <a:ext uri="{63B3BB69-23CF-44E3-9099-C40C66FF867C}">
                  <a14:compatExt spid="_x0000_s13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161925</xdr:rowOff>
        </xdr:from>
        <xdr:to>
          <xdr:col>4</xdr:col>
          <xdr:colOff>571500</xdr:colOff>
          <xdr:row>48</xdr:row>
          <xdr:rowOff>85725</xdr:rowOff>
        </xdr:to>
        <xdr:sp macro="" textlink="">
          <xdr:nvSpPr>
            <xdr:cNvPr id="13373" name="Check Box 61" hidden="1">
              <a:extLst>
                <a:ext uri="{63B3BB69-23CF-44E3-9099-C40C66FF867C}">
                  <a14:compatExt spid="_x0000_s13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161925</xdr:rowOff>
        </xdr:from>
        <xdr:to>
          <xdr:col>4</xdr:col>
          <xdr:colOff>571500</xdr:colOff>
          <xdr:row>49</xdr:row>
          <xdr:rowOff>76200</xdr:rowOff>
        </xdr:to>
        <xdr:sp macro="" textlink="">
          <xdr:nvSpPr>
            <xdr:cNvPr id="13374" name="Check Box 62" hidden="1">
              <a:extLst>
                <a:ext uri="{63B3BB69-23CF-44E3-9099-C40C66FF867C}">
                  <a14:compatExt spid="_x0000_s13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xdr:row>
          <xdr:rowOff>161925</xdr:rowOff>
        </xdr:from>
        <xdr:to>
          <xdr:col>4</xdr:col>
          <xdr:colOff>571500</xdr:colOff>
          <xdr:row>52</xdr:row>
          <xdr:rowOff>76200</xdr:rowOff>
        </xdr:to>
        <xdr:sp macro="" textlink="">
          <xdr:nvSpPr>
            <xdr:cNvPr id="13375" name="Check Box 63" hidden="1">
              <a:extLst>
                <a:ext uri="{63B3BB69-23CF-44E3-9099-C40C66FF867C}">
                  <a14:compatExt spid="_x0000_s13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xdr:row>
          <xdr:rowOff>171450</xdr:rowOff>
        </xdr:from>
        <xdr:to>
          <xdr:col>4</xdr:col>
          <xdr:colOff>561975</xdr:colOff>
          <xdr:row>50</xdr:row>
          <xdr:rowOff>85725</xdr:rowOff>
        </xdr:to>
        <xdr:sp macro="" textlink="">
          <xdr:nvSpPr>
            <xdr:cNvPr id="13376" name="Check Box 64" hidden="1">
              <a:extLst>
                <a:ext uri="{63B3BB69-23CF-44E3-9099-C40C66FF867C}">
                  <a14:compatExt spid="_x0000_s1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161925</xdr:rowOff>
        </xdr:from>
        <xdr:to>
          <xdr:col>4</xdr:col>
          <xdr:colOff>561975</xdr:colOff>
          <xdr:row>51</xdr:row>
          <xdr:rowOff>76200</xdr:rowOff>
        </xdr:to>
        <xdr:sp macro="" textlink="">
          <xdr:nvSpPr>
            <xdr:cNvPr id="13377" name="Check Box 65" hidden="1">
              <a:extLst>
                <a:ext uri="{63B3BB69-23CF-44E3-9099-C40C66FF867C}">
                  <a14:compatExt spid="_x0000_s1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152400</xdr:rowOff>
        </xdr:from>
        <xdr:to>
          <xdr:col>4</xdr:col>
          <xdr:colOff>571500</xdr:colOff>
          <xdr:row>54</xdr:row>
          <xdr:rowOff>66675</xdr:rowOff>
        </xdr:to>
        <xdr:sp macro="" textlink="">
          <xdr:nvSpPr>
            <xdr:cNvPr id="13378" name="Check Box 66" hidden="1">
              <a:extLst>
                <a:ext uri="{63B3BB69-23CF-44E3-9099-C40C66FF867C}">
                  <a14:compatExt spid="_x0000_s13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152400</xdr:rowOff>
        </xdr:from>
        <xdr:to>
          <xdr:col>4</xdr:col>
          <xdr:colOff>571500</xdr:colOff>
          <xdr:row>53</xdr:row>
          <xdr:rowOff>76200</xdr:rowOff>
        </xdr:to>
        <xdr:sp macro="" textlink="">
          <xdr:nvSpPr>
            <xdr:cNvPr id="13379" name="Check Box 67" hidden="1">
              <a:extLst>
                <a:ext uri="{63B3BB69-23CF-44E3-9099-C40C66FF867C}">
                  <a14:compatExt spid="_x0000_s13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xdr:row>
          <xdr:rowOff>152400</xdr:rowOff>
        </xdr:from>
        <xdr:to>
          <xdr:col>4</xdr:col>
          <xdr:colOff>571500</xdr:colOff>
          <xdr:row>57</xdr:row>
          <xdr:rowOff>66675</xdr:rowOff>
        </xdr:to>
        <xdr:sp macro="" textlink="">
          <xdr:nvSpPr>
            <xdr:cNvPr id="13380" name="Check Box 68" hidden="1">
              <a:extLst>
                <a:ext uri="{63B3BB69-23CF-44E3-9099-C40C66FF867C}">
                  <a14:compatExt spid="_x0000_s13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xdr:row>
          <xdr:rowOff>161925</xdr:rowOff>
        </xdr:from>
        <xdr:to>
          <xdr:col>4</xdr:col>
          <xdr:colOff>561975</xdr:colOff>
          <xdr:row>55</xdr:row>
          <xdr:rowOff>76200</xdr:rowOff>
        </xdr:to>
        <xdr:sp macro="" textlink="">
          <xdr:nvSpPr>
            <xdr:cNvPr id="13381" name="Check Box 69" hidden="1">
              <a:extLst>
                <a:ext uri="{63B3BB69-23CF-44E3-9099-C40C66FF867C}">
                  <a14:compatExt spid="_x0000_s13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152400</xdr:rowOff>
        </xdr:from>
        <xdr:to>
          <xdr:col>4</xdr:col>
          <xdr:colOff>561975</xdr:colOff>
          <xdr:row>56</xdr:row>
          <xdr:rowOff>66675</xdr:rowOff>
        </xdr:to>
        <xdr:sp macro="" textlink="">
          <xdr:nvSpPr>
            <xdr:cNvPr id="13382" name="Check Box 70" hidden="1">
              <a:extLst>
                <a:ext uri="{63B3BB69-23CF-44E3-9099-C40C66FF867C}">
                  <a14:compatExt spid="_x0000_s13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58</xdr:row>
          <xdr:rowOff>152400</xdr:rowOff>
        </xdr:from>
        <xdr:to>
          <xdr:col>6</xdr:col>
          <xdr:colOff>228600</xdr:colOff>
          <xdr:row>60</xdr:row>
          <xdr:rowOff>76200</xdr:rowOff>
        </xdr:to>
        <xdr:sp macro="" textlink="">
          <xdr:nvSpPr>
            <xdr:cNvPr id="13383" name="Check Box 71" hidden="1">
              <a:extLst>
                <a:ext uri="{63B3BB69-23CF-44E3-9099-C40C66FF867C}">
                  <a14:compatExt spid="_x0000_s13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59</xdr:row>
          <xdr:rowOff>152400</xdr:rowOff>
        </xdr:from>
        <xdr:to>
          <xdr:col>6</xdr:col>
          <xdr:colOff>228600</xdr:colOff>
          <xdr:row>61</xdr:row>
          <xdr:rowOff>66675</xdr:rowOff>
        </xdr:to>
        <xdr:sp macro="" textlink="">
          <xdr:nvSpPr>
            <xdr:cNvPr id="13384" name="Check Box 72" hidden="1">
              <a:extLst>
                <a:ext uri="{63B3BB69-23CF-44E3-9099-C40C66FF867C}">
                  <a14:compatExt spid="_x0000_s13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62</xdr:row>
          <xdr:rowOff>152400</xdr:rowOff>
        </xdr:from>
        <xdr:to>
          <xdr:col>6</xdr:col>
          <xdr:colOff>228600</xdr:colOff>
          <xdr:row>64</xdr:row>
          <xdr:rowOff>66675</xdr:rowOff>
        </xdr:to>
        <xdr:sp macro="" textlink="">
          <xdr:nvSpPr>
            <xdr:cNvPr id="13385" name="Check Box 73" hidden="1">
              <a:extLst>
                <a:ext uri="{63B3BB69-23CF-44E3-9099-C40C66FF867C}">
                  <a14:compatExt spid="_x0000_s13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60</xdr:row>
          <xdr:rowOff>161925</xdr:rowOff>
        </xdr:from>
        <xdr:to>
          <xdr:col>6</xdr:col>
          <xdr:colOff>209550</xdr:colOff>
          <xdr:row>62</xdr:row>
          <xdr:rowOff>76200</xdr:rowOff>
        </xdr:to>
        <xdr:sp macro="" textlink="">
          <xdr:nvSpPr>
            <xdr:cNvPr id="13386" name="Check Box 74" hidden="1">
              <a:extLst>
                <a:ext uri="{63B3BB69-23CF-44E3-9099-C40C66FF867C}">
                  <a14:compatExt spid="_x0000_s13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61</xdr:row>
          <xdr:rowOff>152400</xdr:rowOff>
        </xdr:from>
        <xdr:to>
          <xdr:col>6</xdr:col>
          <xdr:colOff>209550</xdr:colOff>
          <xdr:row>63</xdr:row>
          <xdr:rowOff>66675</xdr:rowOff>
        </xdr:to>
        <xdr:sp macro="" textlink="">
          <xdr:nvSpPr>
            <xdr:cNvPr id="13387" name="Check Box 75" hidden="1">
              <a:extLst>
                <a:ext uri="{63B3BB69-23CF-44E3-9099-C40C66FF867C}">
                  <a14:compatExt spid="_x0000_s13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67</xdr:row>
          <xdr:rowOff>142875</xdr:rowOff>
        </xdr:from>
        <xdr:to>
          <xdr:col>6</xdr:col>
          <xdr:colOff>228600</xdr:colOff>
          <xdr:row>69</xdr:row>
          <xdr:rowOff>57150</xdr:rowOff>
        </xdr:to>
        <xdr:sp macro="" textlink="">
          <xdr:nvSpPr>
            <xdr:cNvPr id="13388" name="Check Box 76" hidden="1">
              <a:extLst>
                <a:ext uri="{63B3BB69-23CF-44E3-9099-C40C66FF867C}">
                  <a14:compatExt spid="_x0000_s13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65</xdr:row>
          <xdr:rowOff>152400</xdr:rowOff>
        </xdr:from>
        <xdr:to>
          <xdr:col>6</xdr:col>
          <xdr:colOff>209550</xdr:colOff>
          <xdr:row>67</xdr:row>
          <xdr:rowOff>66675</xdr:rowOff>
        </xdr:to>
        <xdr:sp macro="" textlink="">
          <xdr:nvSpPr>
            <xdr:cNvPr id="13389" name="Check Box 77" hidden="1">
              <a:extLst>
                <a:ext uri="{63B3BB69-23CF-44E3-9099-C40C66FF867C}">
                  <a14:compatExt spid="_x0000_s13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66</xdr:row>
          <xdr:rowOff>142875</xdr:rowOff>
        </xdr:from>
        <xdr:to>
          <xdr:col>6</xdr:col>
          <xdr:colOff>209550</xdr:colOff>
          <xdr:row>68</xdr:row>
          <xdr:rowOff>57150</xdr:rowOff>
        </xdr:to>
        <xdr:sp macro="" textlink="">
          <xdr:nvSpPr>
            <xdr:cNvPr id="13390" name="Check Box 78" hidden="1">
              <a:extLst>
                <a:ext uri="{63B3BB69-23CF-44E3-9099-C40C66FF867C}">
                  <a14:compatExt spid="_x0000_s13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68</xdr:row>
          <xdr:rowOff>152400</xdr:rowOff>
        </xdr:from>
        <xdr:to>
          <xdr:col>6</xdr:col>
          <xdr:colOff>228600</xdr:colOff>
          <xdr:row>70</xdr:row>
          <xdr:rowOff>66675</xdr:rowOff>
        </xdr:to>
        <xdr:sp macro="" textlink="">
          <xdr:nvSpPr>
            <xdr:cNvPr id="13391" name="Check Box 79" hidden="1">
              <a:extLst>
                <a:ext uri="{63B3BB69-23CF-44E3-9099-C40C66FF867C}">
                  <a14:compatExt spid="_x0000_s13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152400</xdr:rowOff>
        </xdr:from>
        <xdr:to>
          <xdr:col>4</xdr:col>
          <xdr:colOff>561975</xdr:colOff>
          <xdr:row>72</xdr:row>
          <xdr:rowOff>76200</xdr:rowOff>
        </xdr:to>
        <xdr:sp macro="" textlink="">
          <xdr:nvSpPr>
            <xdr:cNvPr id="13392" name="Check Box 80" hidden="1">
              <a:extLst>
                <a:ext uri="{63B3BB69-23CF-44E3-9099-C40C66FF867C}">
                  <a14:compatExt spid="_x0000_s13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152400</xdr:rowOff>
        </xdr:from>
        <xdr:to>
          <xdr:col>4</xdr:col>
          <xdr:colOff>561975</xdr:colOff>
          <xdr:row>73</xdr:row>
          <xdr:rowOff>66675</xdr:rowOff>
        </xdr:to>
        <xdr:sp macro="" textlink="">
          <xdr:nvSpPr>
            <xdr:cNvPr id="13393" name="Check Box 81" hidden="1">
              <a:extLst>
                <a:ext uri="{63B3BB69-23CF-44E3-9099-C40C66FF867C}">
                  <a14:compatExt spid="_x0000_s13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152400</xdr:rowOff>
        </xdr:from>
        <xdr:to>
          <xdr:col>4</xdr:col>
          <xdr:colOff>561975</xdr:colOff>
          <xdr:row>76</xdr:row>
          <xdr:rowOff>66675</xdr:rowOff>
        </xdr:to>
        <xdr:sp macro="" textlink="">
          <xdr:nvSpPr>
            <xdr:cNvPr id="13394" name="Check Box 82" hidden="1">
              <a:extLst>
                <a:ext uri="{63B3BB69-23CF-44E3-9099-C40C66FF867C}">
                  <a14:compatExt spid="_x0000_s13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161925</xdr:rowOff>
        </xdr:from>
        <xdr:to>
          <xdr:col>4</xdr:col>
          <xdr:colOff>552450</xdr:colOff>
          <xdr:row>74</xdr:row>
          <xdr:rowOff>76200</xdr:rowOff>
        </xdr:to>
        <xdr:sp macro="" textlink="">
          <xdr:nvSpPr>
            <xdr:cNvPr id="13395" name="Check Box 83" hidden="1">
              <a:extLst>
                <a:ext uri="{63B3BB69-23CF-44E3-9099-C40C66FF867C}">
                  <a14:compatExt spid="_x0000_s13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152400</xdr:rowOff>
        </xdr:from>
        <xdr:to>
          <xdr:col>4</xdr:col>
          <xdr:colOff>552450</xdr:colOff>
          <xdr:row>75</xdr:row>
          <xdr:rowOff>66675</xdr:rowOff>
        </xdr:to>
        <xdr:sp macro="" textlink="">
          <xdr:nvSpPr>
            <xdr:cNvPr id="13396" name="Check Box 84" hidden="1">
              <a:extLst>
                <a:ext uri="{63B3BB69-23CF-44E3-9099-C40C66FF867C}">
                  <a14:compatExt spid="_x0000_s13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4</xdr:col>
          <xdr:colOff>561975</xdr:colOff>
          <xdr:row>78</xdr:row>
          <xdr:rowOff>57150</xdr:rowOff>
        </xdr:to>
        <xdr:sp macro="" textlink="">
          <xdr:nvSpPr>
            <xdr:cNvPr id="13397" name="Check Box 85" hidden="1">
              <a:extLst>
                <a:ext uri="{63B3BB69-23CF-44E3-9099-C40C66FF867C}">
                  <a14:compatExt spid="_x0000_s13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4</xdr:col>
          <xdr:colOff>561975</xdr:colOff>
          <xdr:row>77</xdr:row>
          <xdr:rowOff>66675</xdr:rowOff>
        </xdr:to>
        <xdr:sp macro="" textlink="">
          <xdr:nvSpPr>
            <xdr:cNvPr id="13398" name="Check Box 86" hidden="1">
              <a:extLst>
                <a:ext uri="{63B3BB69-23CF-44E3-9099-C40C66FF867C}">
                  <a14:compatExt spid="_x0000_s13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152400</xdr:rowOff>
        </xdr:from>
        <xdr:to>
          <xdr:col>4</xdr:col>
          <xdr:colOff>581025</xdr:colOff>
          <xdr:row>83</xdr:row>
          <xdr:rowOff>76200</xdr:rowOff>
        </xdr:to>
        <xdr:sp macro="" textlink="">
          <xdr:nvSpPr>
            <xdr:cNvPr id="13399" name="Check Box 87" hidden="1">
              <a:extLst>
                <a:ext uri="{63B3BB69-23CF-44E3-9099-C40C66FF867C}">
                  <a14:compatExt spid="_x0000_s13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80</xdr:row>
          <xdr:rowOff>161925</xdr:rowOff>
        </xdr:from>
        <xdr:to>
          <xdr:col>6</xdr:col>
          <xdr:colOff>228600</xdr:colOff>
          <xdr:row>82</xdr:row>
          <xdr:rowOff>76200</xdr:rowOff>
        </xdr:to>
        <xdr:sp macro="" textlink="">
          <xdr:nvSpPr>
            <xdr:cNvPr id="13400" name="Check Box 88" hidden="1">
              <a:extLst>
                <a:ext uri="{63B3BB69-23CF-44E3-9099-C40C66FF867C}">
                  <a14:compatExt spid="_x0000_s13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152400</xdr:rowOff>
        </xdr:from>
        <xdr:to>
          <xdr:col>4</xdr:col>
          <xdr:colOff>581025</xdr:colOff>
          <xdr:row>87</xdr:row>
          <xdr:rowOff>66675</xdr:rowOff>
        </xdr:to>
        <xdr:sp macro="" textlink="">
          <xdr:nvSpPr>
            <xdr:cNvPr id="13401" name="Check Box 89" hidden="1">
              <a:extLst>
                <a:ext uri="{63B3BB69-23CF-44E3-9099-C40C66FF867C}">
                  <a14:compatExt spid="_x0000_s13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83</xdr:row>
          <xdr:rowOff>161925</xdr:rowOff>
        </xdr:from>
        <xdr:to>
          <xdr:col>4</xdr:col>
          <xdr:colOff>571500</xdr:colOff>
          <xdr:row>85</xdr:row>
          <xdr:rowOff>76200</xdr:rowOff>
        </xdr:to>
        <xdr:sp macro="" textlink="">
          <xdr:nvSpPr>
            <xdr:cNvPr id="13402" name="Check Box 90" hidden="1">
              <a:extLst>
                <a:ext uri="{63B3BB69-23CF-44E3-9099-C40C66FF867C}">
                  <a14:compatExt spid="_x0000_s13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84</xdr:row>
          <xdr:rowOff>152400</xdr:rowOff>
        </xdr:from>
        <xdr:to>
          <xdr:col>4</xdr:col>
          <xdr:colOff>571500</xdr:colOff>
          <xdr:row>86</xdr:row>
          <xdr:rowOff>66675</xdr:rowOff>
        </xdr:to>
        <xdr:sp macro="" textlink="">
          <xdr:nvSpPr>
            <xdr:cNvPr id="13403" name="Check Box 91" hidden="1">
              <a:extLst>
                <a:ext uri="{63B3BB69-23CF-44E3-9099-C40C66FF867C}">
                  <a14:compatExt spid="_x0000_s13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87</xdr:row>
          <xdr:rowOff>142875</xdr:rowOff>
        </xdr:from>
        <xdr:to>
          <xdr:col>4</xdr:col>
          <xdr:colOff>581025</xdr:colOff>
          <xdr:row>89</xdr:row>
          <xdr:rowOff>57150</xdr:rowOff>
        </xdr:to>
        <xdr:sp macro="" textlink="">
          <xdr:nvSpPr>
            <xdr:cNvPr id="13404" name="Check Box 92" hidden="1">
              <a:extLst>
                <a:ext uri="{63B3BB69-23CF-44E3-9099-C40C66FF867C}">
                  <a14:compatExt spid="_x0000_s13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86</xdr:row>
          <xdr:rowOff>142875</xdr:rowOff>
        </xdr:from>
        <xdr:to>
          <xdr:col>4</xdr:col>
          <xdr:colOff>581025</xdr:colOff>
          <xdr:row>88</xdr:row>
          <xdr:rowOff>66675</xdr:rowOff>
        </xdr:to>
        <xdr:sp macro="" textlink="">
          <xdr:nvSpPr>
            <xdr:cNvPr id="13405" name="Check Box 93" hidden="1">
              <a:extLst>
                <a:ext uri="{63B3BB69-23CF-44E3-9099-C40C66FF867C}">
                  <a14:compatExt spid="_x0000_s13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142875</xdr:rowOff>
        </xdr:from>
        <xdr:to>
          <xdr:col>4</xdr:col>
          <xdr:colOff>581025</xdr:colOff>
          <xdr:row>92</xdr:row>
          <xdr:rowOff>57150</xdr:rowOff>
        </xdr:to>
        <xdr:sp macro="" textlink="">
          <xdr:nvSpPr>
            <xdr:cNvPr id="13406" name="Check Box 94" hidden="1">
              <a:extLst>
                <a:ext uri="{63B3BB69-23CF-44E3-9099-C40C66FF867C}">
                  <a14:compatExt spid="_x0000_s13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152400</xdr:rowOff>
        </xdr:from>
        <xdr:to>
          <xdr:col>4</xdr:col>
          <xdr:colOff>571500</xdr:colOff>
          <xdr:row>90</xdr:row>
          <xdr:rowOff>66675</xdr:rowOff>
        </xdr:to>
        <xdr:sp macro="" textlink="">
          <xdr:nvSpPr>
            <xdr:cNvPr id="13407" name="Check Box 95" hidden="1">
              <a:extLst>
                <a:ext uri="{63B3BB69-23CF-44E3-9099-C40C66FF867C}">
                  <a14:compatExt spid="_x0000_s13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89</xdr:row>
          <xdr:rowOff>142875</xdr:rowOff>
        </xdr:from>
        <xdr:to>
          <xdr:col>4</xdr:col>
          <xdr:colOff>571500</xdr:colOff>
          <xdr:row>91</xdr:row>
          <xdr:rowOff>57150</xdr:rowOff>
        </xdr:to>
        <xdr:sp macro="" textlink="">
          <xdr:nvSpPr>
            <xdr:cNvPr id="13408" name="Check Box 96" hidden="1">
              <a:extLst>
                <a:ext uri="{63B3BB69-23CF-44E3-9099-C40C66FF867C}">
                  <a14:compatExt spid="_x0000_s13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88</xdr:row>
          <xdr:rowOff>152400</xdr:rowOff>
        </xdr:from>
        <xdr:to>
          <xdr:col>12</xdr:col>
          <xdr:colOff>66675</xdr:colOff>
          <xdr:row>90</xdr:row>
          <xdr:rowOff>66675</xdr:rowOff>
        </xdr:to>
        <xdr:sp macro="" textlink="">
          <xdr:nvSpPr>
            <xdr:cNvPr id="13409" name="Check Box 97" hidden="1">
              <a:extLst>
                <a:ext uri="{63B3BB69-23CF-44E3-9099-C40C66FF867C}">
                  <a14:compatExt spid="_x0000_s13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87</xdr:row>
          <xdr:rowOff>152400</xdr:rowOff>
        </xdr:from>
        <xdr:to>
          <xdr:col>12</xdr:col>
          <xdr:colOff>57150</xdr:colOff>
          <xdr:row>89</xdr:row>
          <xdr:rowOff>66675</xdr:rowOff>
        </xdr:to>
        <xdr:sp macro="" textlink="">
          <xdr:nvSpPr>
            <xdr:cNvPr id="13410" name="Check Box 98" hidden="1">
              <a:extLst>
                <a:ext uri="{63B3BB69-23CF-44E3-9099-C40C66FF867C}">
                  <a14:compatExt spid="_x0000_s13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79</xdr:row>
          <xdr:rowOff>161925</xdr:rowOff>
        </xdr:from>
        <xdr:to>
          <xdr:col>14</xdr:col>
          <xdr:colOff>104775</xdr:colOff>
          <xdr:row>81</xdr:row>
          <xdr:rowOff>76200</xdr:rowOff>
        </xdr:to>
        <xdr:sp macro="" textlink="">
          <xdr:nvSpPr>
            <xdr:cNvPr id="13411" name="Check Box 99" hidden="1">
              <a:extLst>
                <a:ext uri="{63B3BB69-23CF-44E3-9099-C40C66FF867C}">
                  <a14:compatExt spid="_x0000_s13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78</xdr:row>
          <xdr:rowOff>161925</xdr:rowOff>
        </xdr:from>
        <xdr:to>
          <xdr:col>14</xdr:col>
          <xdr:colOff>104775</xdr:colOff>
          <xdr:row>80</xdr:row>
          <xdr:rowOff>76200</xdr:rowOff>
        </xdr:to>
        <xdr:sp macro="" textlink="">
          <xdr:nvSpPr>
            <xdr:cNvPr id="13412" name="Check Box 100" hidden="1">
              <a:extLst>
                <a:ext uri="{63B3BB69-23CF-44E3-9099-C40C66FF867C}">
                  <a14:compatExt spid="_x0000_s13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79</xdr:row>
          <xdr:rowOff>152400</xdr:rowOff>
        </xdr:from>
        <xdr:to>
          <xdr:col>10</xdr:col>
          <xdr:colOff>104775</xdr:colOff>
          <xdr:row>81</xdr:row>
          <xdr:rowOff>66675</xdr:rowOff>
        </xdr:to>
        <xdr:sp macro="" textlink="">
          <xdr:nvSpPr>
            <xdr:cNvPr id="13413" name="Check Box 101" hidden="1">
              <a:extLst>
                <a:ext uri="{63B3BB69-23CF-44E3-9099-C40C66FF867C}">
                  <a14:compatExt spid="_x0000_s13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78</xdr:row>
          <xdr:rowOff>152400</xdr:rowOff>
        </xdr:from>
        <xdr:to>
          <xdr:col>10</xdr:col>
          <xdr:colOff>104775</xdr:colOff>
          <xdr:row>80</xdr:row>
          <xdr:rowOff>66675</xdr:rowOff>
        </xdr:to>
        <xdr:sp macro="" textlink="">
          <xdr:nvSpPr>
            <xdr:cNvPr id="13414" name="Check Box 102" hidden="1">
              <a:extLst>
                <a:ext uri="{63B3BB69-23CF-44E3-9099-C40C66FF867C}">
                  <a14:compatExt spid="_x0000_s13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79</xdr:row>
          <xdr:rowOff>152400</xdr:rowOff>
        </xdr:from>
        <xdr:to>
          <xdr:col>6</xdr:col>
          <xdr:colOff>228600</xdr:colOff>
          <xdr:row>81</xdr:row>
          <xdr:rowOff>66675</xdr:rowOff>
        </xdr:to>
        <xdr:sp macro="" textlink="">
          <xdr:nvSpPr>
            <xdr:cNvPr id="13415" name="Check Box 103" hidden="1">
              <a:extLst>
                <a:ext uri="{63B3BB69-23CF-44E3-9099-C40C66FF867C}">
                  <a14:compatExt spid="_x0000_s13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78</xdr:row>
          <xdr:rowOff>152400</xdr:rowOff>
        </xdr:from>
        <xdr:to>
          <xdr:col>6</xdr:col>
          <xdr:colOff>228600</xdr:colOff>
          <xdr:row>80</xdr:row>
          <xdr:rowOff>66675</xdr:rowOff>
        </xdr:to>
        <xdr:sp macro="" textlink="">
          <xdr:nvSpPr>
            <xdr:cNvPr id="13416" name="Check Box 104" hidden="1">
              <a:extLst>
                <a:ext uri="{63B3BB69-23CF-44E3-9099-C40C66FF867C}">
                  <a14:compatExt spid="_x0000_s13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xdr:row>
          <xdr:rowOff>19050</xdr:rowOff>
        </xdr:from>
        <xdr:to>
          <xdr:col>4</xdr:col>
          <xdr:colOff>581025</xdr:colOff>
          <xdr:row>47</xdr:row>
          <xdr:rowOff>0</xdr:rowOff>
        </xdr:to>
        <xdr:sp macro="" textlink="">
          <xdr:nvSpPr>
            <xdr:cNvPr id="13417" name="Check Box 105" hidden="1">
              <a:extLst>
                <a:ext uri="{63B3BB69-23CF-44E3-9099-C40C66FF867C}">
                  <a14:compatExt spid="_x0000_s13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18</xdr:row>
          <xdr:rowOff>152400</xdr:rowOff>
        </xdr:from>
        <xdr:to>
          <xdr:col>7</xdr:col>
          <xdr:colOff>114300</xdr:colOff>
          <xdr:row>20</xdr:row>
          <xdr:rowOff>66675</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xdr:row>
          <xdr:rowOff>152400</xdr:rowOff>
        </xdr:from>
        <xdr:to>
          <xdr:col>4</xdr:col>
          <xdr:colOff>123825</xdr:colOff>
          <xdr:row>6</xdr:row>
          <xdr:rowOff>66675</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xdr:row>
          <xdr:rowOff>152400</xdr:rowOff>
        </xdr:from>
        <xdr:to>
          <xdr:col>9</xdr:col>
          <xdr:colOff>123825</xdr:colOff>
          <xdr:row>6</xdr:row>
          <xdr:rowOff>66675</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4</xdr:row>
          <xdr:rowOff>152400</xdr:rowOff>
        </xdr:from>
        <xdr:to>
          <xdr:col>13</xdr:col>
          <xdr:colOff>133350</xdr:colOff>
          <xdr:row>6</xdr:row>
          <xdr:rowOff>66675</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9</xdr:row>
          <xdr:rowOff>161925</xdr:rowOff>
        </xdr:from>
        <xdr:to>
          <xdr:col>6</xdr:col>
          <xdr:colOff>104775</xdr:colOff>
          <xdr:row>11</xdr:row>
          <xdr:rowOff>66675</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161925</xdr:rowOff>
        </xdr:from>
        <xdr:to>
          <xdr:col>12</xdr:col>
          <xdr:colOff>114300</xdr:colOff>
          <xdr:row>11</xdr:row>
          <xdr:rowOff>66675</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152400</xdr:rowOff>
        </xdr:from>
        <xdr:to>
          <xdr:col>4</xdr:col>
          <xdr:colOff>590550</xdr:colOff>
          <xdr:row>12</xdr:row>
          <xdr:rowOff>66675</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152400</xdr:rowOff>
        </xdr:from>
        <xdr:to>
          <xdr:col>4</xdr:col>
          <xdr:colOff>581025</xdr:colOff>
          <xdr:row>13</xdr:row>
          <xdr:rowOff>66675</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xdr:row>
          <xdr:rowOff>142875</xdr:rowOff>
        </xdr:from>
        <xdr:to>
          <xdr:col>10</xdr:col>
          <xdr:colOff>104775</xdr:colOff>
          <xdr:row>12</xdr:row>
          <xdr:rowOff>57150</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xdr:row>
          <xdr:rowOff>142875</xdr:rowOff>
        </xdr:from>
        <xdr:to>
          <xdr:col>10</xdr:col>
          <xdr:colOff>85725</xdr:colOff>
          <xdr:row>13</xdr:row>
          <xdr:rowOff>57150</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11</xdr:row>
          <xdr:rowOff>152400</xdr:rowOff>
        </xdr:from>
        <xdr:to>
          <xdr:col>14</xdr:col>
          <xdr:colOff>85725</xdr:colOff>
          <xdr:row>13</xdr:row>
          <xdr:rowOff>66675</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152400</xdr:rowOff>
        </xdr:from>
        <xdr:to>
          <xdr:col>4</xdr:col>
          <xdr:colOff>561975</xdr:colOff>
          <xdr:row>14</xdr:row>
          <xdr:rowOff>76200</xdr:rowOff>
        </xdr:to>
        <xdr:sp macro="" textlink="">
          <xdr:nvSpPr>
            <xdr:cNvPr id="14348" name="Check Box 12" hidden="1">
              <a:extLst>
                <a:ext uri="{63B3BB69-23CF-44E3-9099-C40C66FF867C}">
                  <a14:compatExt spid="_x0000_s1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152400</xdr:rowOff>
        </xdr:from>
        <xdr:to>
          <xdr:col>4</xdr:col>
          <xdr:colOff>561975</xdr:colOff>
          <xdr:row>15</xdr:row>
          <xdr:rowOff>66675</xdr:rowOff>
        </xdr:to>
        <xdr:sp macro="" textlink="">
          <xdr:nvSpPr>
            <xdr:cNvPr id="14349" name="Check Box 13" hidden="1">
              <a:extLst>
                <a:ext uri="{63B3BB69-23CF-44E3-9099-C40C66FF867C}">
                  <a14:compatExt spid="_x0000_s1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152400</xdr:rowOff>
        </xdr:from>
        <xdr:to>
          <xdr:col>4</xdr:col>
          <xdr:colOff>561975</xdr:colOff>
          <xdr:row>19</xdr:row>
          <xdr:rowOff>66675</xdr:rowOff>
        </xdr:to>
        <xdr:sp macro="" textlink="">
          <xdr:nvSpPr>
            <xdr:cNvPr id="14350" name="Check Box 14"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152400</xdr:rowOff>
        </xdr:from>
        <xdr:to>
          <xdr:col>4</xdr:col>
          <xdr:colOff>561975</xdr:colOff>
          <xdr:row>18</xdr:row>
          <xdr:rowOff>66675</xdr:rowOff>
        </xdr:to>
        <xdr:sp macro="" textlink="">
          <xdr:nvSpPr>
            <xdr:cNvPr id="14351" name="Check Box 15" hidden="1">
              <a:extLst>
                <a:ext uri="{63B3BB69-23CF-44E3-9099-C40C66FF867C}">
                  <a14:compatExt spid="_x0000_s1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161925</xdr:rowOff>
        </xdr:from>
        <xdr:to>
          <xdr:col>4</xdr:col>
          <xdr:colOff>552450</xdr:colOff>
          <xdr:row>16</xdr:row>
          <xdr:rowOff>76200</xdr:rowOff>
        </xdr:to>
        <xdr:sp macro="" textlink="">
          <xdr:nvSpPr>
            <xdr:cNvPr id="14352" name="Check Box 16"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152400</xdr:rowOff>
        </xdr:from>
        <xdr:to>
          <xdr:col>4</xdr:col>
          <xdr:colOff>552450</xdr:colOff>
          <xdr:row>17</xdr:row>
          <xdr:rowOff>66675</xdr:rowOff>
        </xdr:to>
        <xdr:sp macro="" textlink="">
          <xdr:nvSpPr>
            <xdr:cNvPr id="14353" name="Check Box 17"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12</xdr:row>
          <xdr:rowOff>152400</xdr:rowOff>
        </xdr:from>
        <xdr:to>
          <xdr:col>12</xdr:col>
          <xdr:colOff>57150</xdr:colOff>
          <xdr:row>14</xdr:row>
          <xdr:rowOff>76200</xdr:rowOff>
        </xdr:to>
        <xdr:sp macro="" textlink="">
          <xdr:nvSpPr>
            <xdr:cNvPr id="14354" name="Check Box 18" hidden="1">
              <a:extLst>
                <a:ext uri="{63B3BB69-23CF-44E3-9099-C40C66FF867C}">
                  <a14:compatExt spid="_x0000_s1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13</xdr:row>
          <xdr:rowOff>152400</xdr:rowOff>
        </xdr:from>
        <xdr:to>
          <xdr:col>12</xdr:col>
          <xdr:colOff>57150</xdr:colOff>
          <xdr:row>15</xdr:row>
          <xdr:rowOff>66675</xdr:rowOff>
        </xdr:to>
        <xdr:sp macro="" textlink="">
          <xdr:nvSpPr>
            <xdr:cNvPr id="14355" name="Check Box 19" hidden="1">
              <a:extLst>
                <a:ext uri="{63B3BB69-23CF-44E3-9099-C40C66FF867C}">
                  <a14:compatExt spid="_x0000_s1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152400</xdr:rowOff>
        </xdr:from>
        <xdr:to>
          <xdr:col>12</xdr:col>
          <xdr:colOff>57150</xdr:colOff>
          <xdr:row>19</xdr:row>
          <xdr:rowOff>66675</xdr:rowOff>
        </xdr:to>
        <xdr:sp macro="" textlink="">
          <xdr:nvSpPr>
            <xdr:cNvPr id="14356" name="Check Box 20" hidden="1">
              <a:extLst>
                <a:ext uri="{63B3BB69-23CF-44E3-9099-C40C66FF867C}">
                  <a14:compatExt spid="_x0000_s1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16</xdr:row>
          <xdr:rowOff>152400</xdr:rowOff>
        </xdr:from>
        <xdr:to>
          <xdr:col>12</xdr:col>
          <xdr:colOff>57150</xdr:colOff>
          <xdr:row>18</xdr:row>
          <xdr:rowOff>66675</xdr:rowOff>
        </xdr:to>
        <xdr:sp macro="" textlink="">
          <xdr:nvSpPr>
            <xdr:cNvPr id="14357" name="Check Box 21" hidden="1">
              <a:extLst>
                <a:ext uri="{63B3BB69-23CF-44E3-9099-C40C66FF867C}">
                  <a14:compatExt spid="_x0000_s1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14</xdr:row>
          <xdr:rowOff>161925</xdr:rowOff>
        </xdr:from>
        <xdr:to>
          <xdr:col>12</xdr:col>
          <xdr:colOff>47625</xdr:colOff>
          <xdr:row>16</xdr:row>
          <xdr:rowOff>76200</xdr:rowOff>
        </xdr:to>
        <xdr:sp macro="" textlink="">
          <xdr:nvSpPr>
            <xdr:cNvPr id="14358" name="Check Box 22" hidden="1">
              <a:extLst>
                <a:ext uri="{63B3BB69-23CF-44E3-9099-C40C66FF867C}">
                  <a14:compatExt spid="_x0000_s1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15</xdr:row>
          <xdr:rowOff>152400</xdr:rowOff>
        </xdr:from>
        <xdr:to>
          <xdr:col>12</xdr:col>
          <xdr:colOff>47625</xdr:colOff>
          <xdr:row>17</xdr:row>
          <xdr:rowOff>66675</xdr:rowOff>
        </xdr:to>
        <xdr:sp macro="" textlink="">
          <xdr:nvSpPr>
            <xdr:cNvPr id="14359" name="Check Box 23" hidden="1">
              <a:extLst>
                <a:ext uri="{63B3BB69-23CF-44E3-9099-C40C66FF867C}">
                  <a14:compatExt spid="_x0000_s1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19</xdr:row>
          <xdr:rowOff>152400</xdr:rowOff>
        </xdr:from>
        <xdr:to>
          <xdr:col>7</xdr:col>
          <xdr:colOff>114300</xdr:colOff>
          <xdr:row>21</xdr:row>
          <xdr:rowOff>66675</xdr:rowOff>
        </xdr:to>
        <xdr:sp macro="" textlink="">
          <xdr:nvSpPr>
            <xdr:cNvPr id="14360" name="Check Box 24" hidden="1">
              <a:extLst>
                <a:ext uri="{63B3BB69-23CF-44E3-9099-C40C66FF867C}">
                  <a14:compatExt spid="_x0000_s1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18</xdr:row>
          <xdr:rowOff>152400</xdr:rowOff>
        </xdr:from>
        <xdr:to>
          <xdr:col>12</xdr:col>
          <xdr:colOff>66675</xdr:colOff>
          <xdr:row>20</xdr:row>
          <xdr:rowOff>66675</xdr:rowOff>
        </xdr:to>
        <xdr:sp macro="" textlink="">
          <xdr:nvSpPr>
            <xdr:cNvPr id="14361" name="Check Box 25" hidden="1">
              <a:extLst>
                <a:ext uri="{63B3BB69-23CF-44E3-9099-C40C66FF867C}">
                  <a14:compatExt spid="_x0000_s1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19</xdr:row>
          <xdr:rowOff>152400</xdr:rowOff>
        </xdr:from>
        <xdr:to>
          <xdr:col>12</xdr:col>
          <xdr:colOff>66675</xdr:colOff>
          <xdr:row>21</xdr:row>
          <xdr:rowOff>66675</xdr:rowOff>
        </xdr:to>
        <xdr:sp macro="" textlink="">
          <xdr:nvSpPr>
            <xdr:cNvPr id="14362" name="Check Box 26" hidden="1">
              <a:extLst>
                <a:ext uri="{63B3BB69-23CF-44E3-9099-C40C66FF867C}">
                  <a14:compatExt spid="_x0000_s1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18</xdr:row>
          <xdr:rowOff>152400</xdr:rowOff>
        </xdr:from>
        <xdr:to>
          <xdr:col>15</xdr:col>
          <xdr:colOff>142875</xdr:colOff>
          <xdr:row>20</xdr:row>
          <xdr:rowOff>66675</xdr:rowOff>
        </xdr:to>
        <xdr:sp macro="" textlink="">
          <xdr:nvSpPr>
            <xdr:cNvPr id="14363" name="Check Box 27" hidden="1">
              <a:extLst>
                <a:ext uri="{63B3BB69-23CF-44E3-9099-C40C66FF867C}">
                  <a14:compatExt spid="_x0000_s1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19</xdr:row>
          <xdr:rowOff>152400</xdr:rowOff>
        </xdr:from>
        <xdr:to>
          <xdr:col>15</xdr:col>
          <xdr:colOff>142875</xdr:colOff>
          <xdr:row>21</xdr:row>
          <xdr:rowOff>66675</xdr:rowOff>
        </xdr:to>
        <xdr:sp macro="" textlink="">
          <xdr:nvSpPr>
            <xdr:cNvPr id="14364" name="Check Box 28" hidden="1">
              <a:extLst>
                <a:ext uri="{63B3BB69-23CF-44E3-9099-C40C66FF867C}">
                  <a14:compatExt spid="_x0000_s14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161925</xdr:rowOff>
        </xdr:from>
        <xdr:to>
          <xdr:col>4</xdr:col>
          <xdr:colOff>571500</xdr:colOff>
          <xdr:row>25</xdr:row>
          <xdr:rowOff>85725</xdr:rowOff>
        </xdr:to>
        <xdr:sp macro="" textlink="">
          <xdr:nvSpPr>
            <xdr:cNvPr id="14365" name="Check Box 29" hidden="1">
              <a:extLst>
                <a:ext uri="{63B3BB69-23CF-44E3-9099-C40C66FF867C}">
                  <a14:compatExt spid="_x0000_s1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161925</xdr:rowOff>
        </xdr:from>
        <xdr:to>
          <xdr:col>4</xdr:col>
          <xdr:colOff>571500</xdr:colOff>
          <xdr:row>26</xdr:row>
          <xdr:rowOff>76200</xdr:rowOff>
        </xdr:to>
        <xdr:sp macro="" textlink="">
          <xdr:nvSpPr>
            <xdr:cNvPr id="14366" name="Check Box 30" hidden="1">
              <a:extLst>
                <a:ext uri="{63B3BB69-23CF-44E3-9099-C40C66FF867C}">
                  <a14:compatExt spid="_x0000_s1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161925</xdr:rowOff>
        </xdr:from>
        <xdr:to>
          <xdr:col>4</xdr:col>
          <xdr:colOff>571500</xdr:colOff>
          <xdr:row>30</xdr:row>
          <xdr:rowOff>76200</xdr:rowOff>
        </xdr:to>
        <xdr:sp macro="" textlink="">
          <xdr:nvSpPr>
            <xdr:cNvPr id="14367" name="Check Box 31" hidden="1">
              <a:extLst>
                <a:ext uri="{63B3BB69-23CF-44E3-9099-C40C66FF867C}">
                  <a14:compatExt spid="_x0000_s1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161925</xdr:rowOff>
        </xdr:from>
        <xdr:to>
          <xdr:col>4</xdr:col>
          <xdr:colOff>571500</xdr:colOff>
          <xdr:row>29</xdr:row>
          <xdr:rowOff>76200</xdr:rowOff>
        </xdr:to>
        <xdr:sp macro="" textlink="">
          <xdr:nvSpPr>
            <xdr:cNvPr id="14368" name="Check Box 32" hidden="1">
              <a:extLst>
                <a:ext uri="{63B3BB69-23CF-44E3-9099-C40C66FF867C}">
                  <a14:compatExt spid="_x0000_s14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171450</xdr:rowOff>
        </xdr:from>
        <xdr:to>
          <xdr:col>4</xdr:col>
          <xdr:colOff>561975</xdr:colOff>
          <xdr:row>27</xdr:row>
          <xdr:rowOff>85725</xdr:rowOff>
        </xdr:to>
        <xdr:sp macro="" textlink="">
          <xdr:nvSpPr>
            <xdr:cNvPr id="14369" name="Check Box 33" hidden="1">
              <a:extLst>
                <a:ext uri="{63B3BB69-23CF-44E3-9099-C40C66FF867C}">
                  <a14:compatExt spid="_x0000_s14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161925</xdr:rowOff>
        </xdr:from>
        <xdr:to>
          <xdr:col>4</xdr:col>
          <xdr:colOff>561975</xdr:colOff>
          <xdr:row>28</xdr:row>
          <xdr:rowOff>76200</xdr:rowOff>
        </xdr:to>
        <xdr:sp macro="" textlink="">
          <xdr:nvSpPr>
            <xdr:cNvPr id="14370" name="Check Box 34" hidden="1">
              <a:extLst>
                <a:ext uri="{63B3BB69-23CF-44E3-9099-C40C66FF867C}">
                  <a14:compatExt spid="_x0000_s14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152400</xdr:rowOff>
        </xdr:from>
        <xdr:to>
          <xdr:col>4</xdr:col>
          <xdr:colOff>571500</xdr:colOff>
          <xdr:row>31</xdr:row>
          <xdr:rowOff>66675</xdr:rowOff>
        </xdr:to>
        <xdr:sp macro="" textlink="">
          <xdr:nvSpPr>
            <xdr:cNvPr id="14371" name="Check Box 35" hidden="1">
              <a:extLst>
                <a:ext uri="{63B3BB69-23CF-44E3-9099-C40C66FF867C}">
                  <a14:compatExt spid="_x0000_s14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161925</xdr:rowOff>
        </xdr:from>
        <xdr:to>
          <xdr:col>4</xdr:col>
          <xdr:colOff>571500</xdr:colOff>
          <xdr:row>32</xdr:row>
          <xdr:rowOff>85725</xdr:rowOff>
        </xdr:to>
        <xdr:sp macro="" textlink="">
          <xdr:nvSpPr>
            <xdr:cNvPr id="14372" name="Check Box 36" hidden="1">
              <a:extLst>
                <a:ext uri="{63B3BB69-23CF-44E3-9099-C40C66FF867C}">
                  <a14:compatExt spid="_x0000_s14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161925</xdr:rowOff>
        </xdr:from>
        <xdr:to>
          <xdr:col>4</xdr:col>
          <xdr:colOff>571500</xdr:colOff>
          <xdr:row>33</xdr:row>
          <xdr:rowOff>76200</xdr:rowOff>
        </xdr:to>
        <xdr:sp macro="" textlink="">
          <xdr:nvSpPr>
            <xdr:cNvPr id="14373" name="Check Box 37" hidden="1">
              <a:extLst>
                <a:ext uri="{63B3BB69-23CF-44E3-9099-C40C66FF867C}">
                  <a14:compatExt spid="_x0000_s14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161925</xdr:rowOff>
        </xdr:from>
        <xdr:to>
          <xdr:col>4</xdr:col>
          <xdr:colOff>571500</xdr:colOff>
          <xdr:row>36</xdr:row>
          <xdr:rowOff>76200</xdr:rowOff>
        </xdr:to>
        <xdr:sp macro="" textlink="">
          <xdr:nvSpPr>
            <xdr:cNvPr id="14374" name="Check Box 38" hidden="1">
              <a:extLst>
                <a:ext uri="{63B3BB69-23CF-44E3-9099-C40C66FF867C}">
                  <a14:compatExt spid="_x0000_s14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171450</xdr:rowOff>
        </xdr:from>
        <xdr:to>
          <xdr:col>4</xdr:col>
          <xdr:colOff>561975</xdr:colOff>
          <xdr:row>34</xdr:row>
          <xdr:rowOff>85725</xdr:rowOff>
        </xdr:to>
        <xdr:sp macro="" textlink="">
          <xdr:nvSpPr>
            <xdr:cNvPr id="14375" name="Check Box 39" hidden="1">
              <a:extLst>
                <a:ext uri="{63B3BB69-23CF-44E3-9099-C40C66FF867C}">
                  <a14:compatExt spid="_x0000_s14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161925</xdr:rowOff>
        </xdr:from>
        <xdr:to>
          <xdr:col>4</xdr:col>
          <xdr:colOff>561975</xdr:colOff>
          <xdr:row>35</xdr:row>
          <xdr:rowOff>76200</xdr:rowOff>
        </xdr:to>
        <xdr:sp macro="" textlink="">
          <xdr:nvSpPr>
            <xdr:cNvPr id="14376" name="Check Box 40" hidden="1">
              <a:extLst>
                <a:ext uri="{63B3BB69-23CF-44E3-9099-C40C66FF867C}">
                  <a14:compatExt spid="_x0000_s1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152400</xdr:rowOff>
        </xdr:from>
        <xdr:to>
          <xdr:col>4</xdr:col>
          <xdr:colOff>571500</xdr:colOff>
          <xdr:row>38</xdr:row>
          <xdr:rowOff>66675</xdr:rowOff>
        </xdr:to>
        <xdr:sp macro="" textlink="">
          <xdr:nvSpPr>
            <xdr:cNvPr id="14377" name="Check Box 41" hidden="1">
              <a:extLst>
                <a:ext uri="{63B3BB69-23CF-44E3-9099-C40C66FF867C}">
                  <a14:compatExt spid="_x0000_s1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152400</xdr:rowOff>
        </xdr:from>
        <xdr:to>
          <xdr:col>4</xdr:col>
          <xdr:colOff>571500</xdr:colOff>
          <xdr:row>37</xdr:row>
          <xdr:rowOff>76200</xdr:rowOff>
        </xdr:to>
        <xdr:sp macro="" textlink="">
          <xdr:nvSpPr>
            <xdr:cNvPr id="14378" name="Check Box 42" hidden="1">
              <a:extLst>
                <a:ext uri="{63B3BB69-23CF-44E3-9099-C40C66FF867C}">
                  <a14:compatExt spid="_x0000_s14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152400</xdr:rowOff>
        </xdr:from>
        <xdr:to>
          <xdr:col>4</xdr:col>
          <xdr:colOff>571500</xdr:colOff>
          <xdr:row>41</xdr:row>
          <xdr:rowOff>66675</xdr:rowOff>
        </xdr:to>
        <xdr:sp macro="" textlink="">
          <xdr:nvSpPr>
            <xdr:cNvPr id="14379" name="Check Box 43" hidden="1">
              <a:extLst>
                <a:ext uri="{63B3BB69-23CF-44E3-9099-C40C66FF867C}">
                  <a14:compatExt spid="_x0000_s14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161925</xdr:rowOff>
        </xdr:from>
        <xdr:to>
          <xdr:col>4</xdr:col>
          <xdr:colOff>561975</xdr:colOff>
          <xdr:row>39</xdr:row>
          <xdr:rowOff>76200</xdr:rowOff>
        </xdr:to>
        <xdr:sp macro="" textlink="">
          <xdr:nvSpPr>
            <xdr:cNvPr id="14380" name="Check Box 44" hidden="1">
              <a:extLst>
                <a:ext uri="{63B3BB69-23CF-44E3-9099-C40C66FF867C}">
                  <a14:compatExt spid="_x0000_s14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152400</xdr:rowOff>
        </xdr:from>
        <xdr:to>
          <xdr:col>4</xdr:col>
          <xdr:colOff>561975</xdr:colOff>
          <xdr:row>40</xdr:row>
          <xdr:rowOff>66675</xdr:rowOff>
        </xdr:to>
        <xdr:sp macro="" textlink="">
          <xdr:nvSpPr>
            <xdr:cNvPr id="14381" name="Check Box 45" hidden="1">
              <a:extLst>
                <a:ext uri="{63B3BB69-23CF-44E3-9099-C40C66FF867C}">
                  <a14:compatExt spid="_x0000_s14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142875</xdr:rowOff>
        </xdr:from>
        <xdr:to>
          <xdr:col>4</xdr:col>
          <xdr:colOff>571500</xdr:colOff>
          <xdr:row>43</xdr:row>
          <xdr:rowOff>57150</xdr:rowOff>
        </xdr:to>
        <xdr:sp macro="" textlink="">
          <xdr:nvSpPr>
            <xdr:cNvPr id="14382" name="Check Box 46" hidden="1">
              <a:extLst>
                <a:ext uri="{63B3BB69-23CF-44E3-9099-C40C66FF867C}">
                  <a14:compatExt spid="_x0000_s14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161925</xdr:rowOff>
        </xdr:from>
        <xdr:to>
          <xdr:col>4</xdr:col>
          <xdr:colOff>571500</xdr:colOff>
          <xdr:row>42</xdr:row>
          <xdr:rowOff>76200</xdr:rowOff>
        </xdr:to>
        <xdr:sp macro="" textlink="">
          <xdr:nvSpPr>
            <xdr:cNvPr id="14383" name="Check Box 47" hidden="1">
              <a:extLst>
                <a:ext uri="{63B3BB69-23CF-44E3-9099-C40C66FF867C}">
                  <a14:compatExt spid="_x0000_s14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152400</xdr:rowOff>
        </xdr:from>
        <xdr:to>
          <xdr:col>4</xdr:col>
          <xdr:colOff>571500</xdr:colOff>
          <xdr:row>44</xdr:row>
          <xdr:rowOff>66675</xdr:rowOff>
        </xdr:to>
        <xdr:sp macro="" textlink="">
          <xdr:nvSpPr>
            <xdr:cNvPr id="14384" name="Check Box 48" hidden="1">
              <a:extLst>
                <a:ext uri="{63B3BB69-23CF-44E3-9099-C40C66FF867C}">
                  <a14:compatExt spid="_x0000_s14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161925</xdr:rowOff>
        </xdr:from>
        <xdr:to>
          <xdr:col>4</xdr:col>
          <xdr:colOff>571500</xdr:colOff>
          <xdr:row>22</xdr:row>
          <xdr:rowOff>76200</xdr:rowOff>
        </xdr:to>
        <xdr:sp macro="" textlink="">
          <xdr:nvSpPr>
            <xdr:cNvPr id="14385" name="Check Box 49" hidden="1">
              <a:extLst>
                <a:ext uri="{63B3BB69-23CF-44E3-9099-C40C66FF867C}">
                  <a14:compatExt spid="_x0000_s14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152400</xdr:rowOff>
        </xdr:from>
        <xdr:to>
          <xdr:col>4</xdr:col>
          <xdr:colOff>571500</xdr:colOff>
          <xdr:row>23</xdr:row>
          <xdr:rowOff>66675</xdr:rowOff>
        </xdr:to>
        <xdr:sp macro="" textlink="">
          <xdr:nvSpPr>
            <xdr:cNvPr id="14386" name="Check Box 50" hidden="1">
              <a:extLst>
                <a:ext uri="{63B3BB69-23CF-44E3-9099-C40C66FF867C}">
                  <a14:compatExt spid="_x0000_s14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161925</xdr:rowOff>
        </xdr:from>
        <xdr:to>
          <xdr:col>4</xdr:col>
          <xdr:colOff>571500</xdr:colOff>
          <xdr:row>24</xdr:row>
          <xdr:rowOff>76200</xdr:rowOff>
        </xdr:to>
        <xdr:sp macro="" textlink="">
          <xdr:nvSpPr>
            <xdr:cNvPr id="14387" name="Check Box 51" hidden="1">
              <a:extLst>
                <a:ext uri="{63B3BB69-23CF-44E3-9099-C40C66FF867C}">
                  <a14:compatExt spid="_x0000_s14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22</xdr:row>
          <xdr:rowOff>152400</xdr:rowOff>
        </xdr:from>
        <xdr:to>
          <xdr:col>8</xdr:col>
          <xdr:colOff>104775</xdr:colOff>
          <xdr:row>24</xdr:row>
          <xdr:rowOff>66675</xdr:rowOff>
        </xdr:to>
        <xdr:sp macro="" textlink="">
          <xdr:nvSpPr>
            <xdr:cNvPr id="14388" name="Check Box 52" hidden="1">
              <a:extLst>
                <a:ext uri="{63B3BB69-23CF-44E3-9099-C40C66FF867C}">
                  <a14:compatExt spid="_x0000_s14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22</xdr:row>
          <xdr:rowOff>152400</xdr:rowOff>
        </xdr:from>
        <xdr:to>
          <xdr:col>12</xdr:col>
          <xdr:colOff>333375</xdr:colOff>
          <xdr:row>24</xdr:row>
          <xdr:rowOff>66675</xdr:rowOff>
        </xdr:to>
        <xdr:sp macro="" textlink="">
          <xdr:nvSpPr>
            <xdr:cNvPr id="14389" name="Check Box 53" hidden="1">
              <a:extLst>
                <a:ext uri="{63B3BB69-23CF-44E3-9099-C40C66FF867C}">
                  <a14:compatExt spid="_x0000_s14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20</xdr:row>
          <xdr:rowOff>152400</xdr:rowOff>
        </xdr:from>
        <xdr:to>
          <xdr:col>7</xdr:col>
          <xdr:colOff>123825</xdr:colOff>
          <xdr:row>22</xdr:row>
          <xdr:rowOff>66675</xdr:rowOff>
        </xdr:to>
        <xdr:sp macro="" textlink="">
          <xdr:nvSpPr>
            <xdr:cNvPr id="14390" name="Check Box 54" hidden="1">
              <a:extLst>
                <a:ext uri="{63B3BB69-23CF-44E3-9099-C40C66FF867C}">
                  <a14:compatExt spid="_x0000_s14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142875</xdr:rowOff>
        </xdr:from>
        <xdr:to>
          <xdr:col>7</xdr:col>
          <xdr:colOff>123825</xdr:colOff>
          <xdr:row>23</xdr:row>
          <xdr:rowOff>57150</xdr:rowOff>
        </xdr:to>
        <xdr:sp macro="" textlink="">
          <xdr:nvSpPr>
            <xdr:cNvPr id="14391" name="Check Box 55" hidden="1">
              <a:extLst>
                <a:ext uri="{63B3BB69-23CF-44E3-9099-C40C66FF867C}">
                  <a14:compatExt spid="_x0000_s14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20</xdr:row>
          <xdr:rowOff>161925</xdr:rowOff>
        </xdr:from>
        <xdr:to>
          <xdr:col>12</xdr:col>
          <xdr:colOff>104775</xdr:colOff>
          <xdr:row>22</xdr:row>
          <xdr:rowOff>76200</xdr:rowOff>
        </xdr:to>
        <xdr:sp macro="" textlink="">
          <xdr:nvSpPr>
            <xdr:cNvPr id="14392" name="Check Box 56" hidden="1">
              <a:extLst>
                <a:ext uri="{63B3BB69-23CF-44E3-9099-C40C66FF867C}">
                  <a14:compatExt spid="_x0000_s14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20</xdr:row>
          <xdr:rowOff>142875</xdr:rowOff>
        </xdr:from>
        <xdr:to>
          <xdr:col>15</xdr:col>
          <xdr:colOff>142875</xdr:colOff>
          <xdr:row>22</xdr:row>
          <xdr:rowOff>57150</xdr:rowOff>
        </xdr:to>
        <xdr:sp macro="" textlink="">
          <xdr:nvSpPr>
            <xdr:cNvPr id="14393" name="Check Box 57" hidden="1">
              <a:extLst>
                <a:ext uri="{63B3BB69-23CF-44E3-9099-C40C66FF867C}">
                  <a14:compatExt spid="_x0000_s14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56</xdr:row>
          <xdr:rowOff>161925</xdr:rowOff>
        </xdr:from>
        <xdr:to>
          <xdr:col>4</xdr:col>
          <xdr:colOff>581025</xdr:colOff>
          <xdr:row>58</xdr:row>
          <xdr:rowOff>76200</xdr:rowOff>
        </xdr:to>
        <xdr:sp macro="" textlink="">
          <xdr:nvSpPr>
            <xdr:cNvPr id="14394" name="Check Box 58" hidden="1">
              <a:extLst>
                <a:ext uri="{63B3BB69-23CF-44E3-9099-C40C66FF867C}">
                  <a14:compatExt spid="_x0000_s14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63</xdr:row>
          <xdr:rowOff>152400</xdr:rowOff>
        </xdr:from>
        <xdr:to>
          <xdr:col>4</xdr:col>
          <xdr:colOff>581025</xdr:colOff>
          <xdr:row>65</xdr:row>
          <xdr:rowOff>66675</xdr:rowOff>
        </xdr:to>
        <xdr:sp macro="" textlink="">
          <xdr:nvSpPr>
            <xdr:cNvPr id="14395" name="Check Box 59" hidden="1">
              <a:extLst>
                <a:ext uri="{63B3BB69-23CF-44E3-9099-C40C66FF867C}">
                  <a14:compatExt spid="_x0000_s14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69</xdr:row>
          <xdr:rowOff>152400</xdr:rowOff>
        </xdr:from>
        <xdr:to>
          <xdr:col>4</xdr:col>
          <xdr:colOff>581025</xdr:colOff>
          <xdr:row>71</xdr:row>
          <xdr:rowOff>66675</xdr:rowOff>
        </xdr:to>
        <xdr:sp macro="" textlink="">
          <xdr:nvSpPr>
            <xdr:cNvPr id="14396" name="Check Box 60" hidden="1">
              <a:extLst>
                <a:ext uri="{63B3BB69-23CF-44E3-9099-C40C66FF867C}">
                  <a14:compatExt spid="_x0000_s14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161925</xdr:rowOff>
        </xdr:from>
        <xdr:to>
          <xdr:col>4</xdr:col>
          <xdr:colOff>571500</xdr:colOff>
          <xdr:row>48</xdr:row>
          <xdr:rowOff>85725</xdr:rowOff>
        </xdr:to>
        <xdr:sp macro="" textlink="">
          <xdr:nvSpPr>
            <xdr:cNvPr id="14397" name="Check Box 61" hidden="1">
              <a:extLst>
                <a:ext uri="{63B3BB69-23CF-44E3-9099-C40C66FF867C}">
                  <a14:compatExt spid="_x0000_s14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161925</xdr:rowOff>
        </xdr:from>
        <xdr:to>
          <xdr:col>4</xdr:col>
          <xdr:colOff>571500</xdr:colOff>
          <xdr:row>49</xdr:row>
          <xdr:rowOff>76200</xdr:rowOff>
        </xdr:to>
        <xdr:sp macro="" textlink="">
          <xdr:nvSpPr>
            <xdr:cNvPr id="14398" name="Check Box 62" hidden="1">
              <a:extLst>
                <a:ext uri="{63B3BB69-23CF-44E3-9099-C40C66FF867C}">
                  <a14:compatExt spid="_x0000_s14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xdr:row>
          <xdr:rowOff>161925</xdr:rowOff>
        </xdr:from>
        <xdr:to>
          <xdr:col>4</xdr:col>
          <xdr:colOff>571500</xdr:colOff>
          <xdr:row>52</xdr:row>
          <xdr:rowOff>76200</xdr:rowOff>
        </xdr:to>
        <xdr:sp macro="" textlink="">
          <xdr:nvSpPr>
            <xdr:cNvPr id="14399" name="Check Box 63" hidden="1">
              <a:extLst>
                <a:ext uri="{63B3BB69-23CF-44E3-9099-C40C66FF867C}">
                  <a14:compatExt spid="_x0000_s14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xdr:row>
          <xdr:rowOff>171450</xdr:rowOff>
        </xdr:from>
        <xdr:to>
          <xdr:col>4</xdr:col>
          <xdr:colOff>561975</xdr:colOff>
          <xdr:row>50</xdr:row>
          <xdr:rowOff>85725</xdr:rowOff>
        </xdr:to>
        <xdr:sp macro="" textlink="">
          <xdr:nvSpPr>
            <xdr:cNvPr id="14400" name="Check Box 64" hidden="1">
              <a:extLst>
                <a:ext uri="{63B3BB69-23CF-44E3-9099-C40C66FF867C}">
                  <a14:compatExt spid="_x0000_s14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161925</xdr:rowOff>
        </xdr:from>
        <xdr:to>
          <xdr:col>4</xdr:col>
          <xdr:colOff>561975</xdr:colOff>
          <xdr:row>51</xdr:row>
          <xdr:rowOff>76200</xdr:rowOff>
        </xdr:to>
        <xdr:sp macro="" textlink="">
          <xdr:nvSpPr>
            <xdr:cNvPr id="14401" name="Check Box 65" hidden="1">
              <a:extLst>
                <a:ext uri="{63B3BB69-23CF-44E3-9099-C40C66FF867C}">
                  <a14:compatExt spid="_x0000_s14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152400</xdr:rowOff>
        </xdr:from>
        <xdr:to>
          <xdr:col>4</xdr:col>
          <xdr:colOff>571500</xdr:colOff>
          <xdr:row>54</xdr:row>
          <xdr:rowOff>66675</xdr:rowOff>
        </xdr:to>
        <xdr:sp macro="" textlink="">
          <xdr:nvSpPr>
            <xdr:cNvPr id="14402" name="Check Box 66" hidden="1">
              <a:extLst>
                <a:ext uri="{63B3BB69-23CF-44E3-9099-C40C66FF867C}">
                  <a14:compatExt spid="_x0000_s14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152400</xdr:rowOff>
        </xdr:from>
        <xdr:to>
          <xdr:col>4</xdr:col>
          <xdr:colOff>571500</xdr:colOff>
          <xdr:row>53</xdr:row>
          <xdr:rowOff>76200</xdr:rowOff>
        </xdr:to>
        <xdr:sp macro="" textlink="">
          <xdr:nvSpPr>
            <xdr:cNvPr id="14403" name="Check Box 67" hidden="1">
              <a:extLst>
                <a:ext uri="{63B3BB69-23CF-44E3-9099-C40C66FF867C}">
                  <a14:compatExt spid="_x0000_s14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xdr:row>
          <xdr:rowOff>152400</xdr:rowOff>
        </xdr:from>
        <xdr:to>
          <xdr:col>4</xdr:col>
          <xdr:colOff>571500</xdr:colOff>
          <xdr:row>57</xdr:row>
          <xdr:rowOff>66675</xdr:rowOff>
        </xdr:to>
        <xdr:sp macro="" textlink="">
          <xdr:nvSpPr>
            <xdr:cNvPr id="14404" name="Check Box 68" hidden="1">
              <a:extLst>
                <a:ext uri="{63B3BB69-23CF-44E3-9099-C40C66FF867C}">
                  <a14:compatExt spid="_x0000_s14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xdr:row>
          <xdr:rowOff>161925</xdr:rowOff>
        </xdr:from>
        <xdr:to>
          <xdr:col>4</xdr:col>
          <xdr:colOff>561975</xdr:colOff>
          <xdr:row>55</xdr:row>
          <xdr:rowOff>76200</xdr:rowOff>
        </xdr:to>
        <xdr:sp macro="" textlink="">
          <xdr:nvSpPr>
            <xdr:cNvPr id="14405" name="Check Box 69" hidden="1">
              <a:extLst>
                <a:ext uri="{63B3BB69-23CF-44E3-9099-C40C66FF867C}">
                  <a14:compatExt spid="_x0000_s14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152400</xdr:rowOff>
        </xdr:from>
        <xdr:to>
          <xdr:col>4</xdr:col>
          <xdr:colOff>561975</xdr:colOff>
          <xdr:row>56</xdr:row>
          <xdr:rowOff>66675</xdr:rowOff>
        </xdr:to>
        <xdr:sp macro="" textlink="">
          <xdr:nvSpPr>
            <xdr:cNvPr id="14406" name="Check Box 70" hidden="1">
              <a:extLst>
                <a:ext uri="{63B3BB69-23CF-44E3-9099-C40C66FF867C}">
                  <a14:compatExt spid="_x0000_s14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58</xdr:row>
          <xdr:rowOff>152400</xdr:rowOff>
        </xdr:from>
        <xdr:to>
          <xdr:col>6</xdr:col>
          <xdr:colOff>228600</xdr:colOff>
          <xdr:row>60</xdr:row>
          <xdr:rowOff>76200</xdr:rowOff>
        </xdr:to>
        <xdr:sp macro="" textlink="">
          <xdr:nvSpPr>
            <xdr:cNvPr id="14407" name="Check Box 71" hidden="1">
              <a:extLst>
                <a:ext uri="{63B3BB69-23CF-44E3-9099-C40C66FF867C}">
                  <a14:compatExt spid="_x0000_s14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59</xdr:row>
          <xdr:rowOff>152400</xdr:rowOff>
        </xdr:from>
        <xdr:to>
          <xdr:col>6</xdr:col>
          <xdr:colOff>228600</xdr:colOff>
          <xdr:row>61</xdr:row>
          <xdr:rowOff>66675</xdr:rowOff>
        </xdr:to>
        <xdr:sp macro="" textlink="">
          <xdr:nvSpPr>
            <xdr:cNvPr id="14408" name="Check Box 72" hidden="1">
              <a:extLst>
                <a:ext uri="{63B3BB69-23CF-44E3-9099-C40C66FF867C}">
                  <a14:compatExt spid="_x0000_s14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62</xdr:row>
          <xdr:rowOff>152400</xdr:rowOff>
        </xdr:from>
        <xdr:to>
          <xdr:col>6</xdr:col>
          <xdr:colOff>228600</xdr:colOff>
          <xdr:row>64</xdr:row>
          <xdr:rowOff>66675</xdr:rowOff>
        </xdr:to>
        <xdr:sp macro="" textlink="">
          <xdr:nvSpPr>
            <xdr:cNvPr id="14409" name="Check Box 73" hidden="1">
              <a:extLst>
                <a:ext uri="{63B3BB69-23CF-44E3-9099-C40C66FF867C}">
                  <a14:compatExt spid="_x0000_s14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60</xdr:row>
          <xdr:rowOff>161925</xdr:rowOff>
        </xdr:from>
        <xdr:to>
          <xdr:col>6</xdr:col>
          <xdr:colOff>209550</xdr:colOff>
          <xdr:row>62</xdr:row>
          <xdr:rowOff>76200</xdr:rowOff>
        </xdr:to>
        <xdr:sp macro="" textlink="">
          <xdr:nvSpPr>
            <xdr:cNvPr id="14410" name="Check Box 74" hidden="1">
              <a:extLst>
                <a:ext uri="{63B3BB69-23CF-44E3-9099-C40C66FF867C}">
                  <a14:compatExt spid="_x0000_s14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61</xdr:row>
          <xdr:rowOff>152400</xdr:rowOff>
        </xdr:from>
        <xdr:to>
          <xdr:col>6</xdr:col>
          <xdr:colOff>209550</xdr:colOff>
          <xdr:row>63</xdr:row>
          <xdr:rowOff>66675</xdr:rowOff>
        </xdr:to>
        <xdr:sp macro="" textlink="">
          <xdr:nvSpPr>
            <xdr:cNvPr id="14411" name="Check Box 75" hidden="1">
              <a:extLst>
                <a:ext uri="{63B3BB69-23CF-44E3-9099-C40C66FF867C}">
                  <a14:compatExt spid="_x0000_s14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67</xdr:row>
          <xdr:rowOff>142875</xdr:rowOff>
        </xdr:from>
        <xdr:to>
          <xdr:col>6</xdr:col>
          <xdr:colOff>228600</xdr:colOff>
          <xdr:row>69</xdr:row>
          <xdr:rowOff>57150</xdr:rowOff>
        </xdr:to>
        <xdr:sp macro="" textlink="">
          <xdr:nvSpPr>
            <xdr:cNvPr id="14412" name="Check Box 76" hidden="1">
              <a:extLst>
                <a:ext uri="{63B3BB69-23CF-44E3-9099-C40C66FF867C}">
                  <a14:compatExt spid="_x0000_s14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65</xdr:row>
          <xdr:rowOff>152400</xdr:rowOff>
        </xdr:from>
        <xdr:to>
          <xdr:col>6</xdr:col>
          <xdr:colOff>209550</xdr:colOff>
          <xdr:row>67</xdr:row>
          <xdr:rowOff>66675</xdr:rowOff>
        </xdr:to>
        <xdr:sp macro="" textlink="">
          <xdr:nvSpPr>
            <xdr:cNvPr id="14413" name="Check Box 77" hidden="1">
              <a:extLst>
                <a:ext uri="{63B3BB69-23CF-44E3-9099-C40C66FF867C}">
                  <a14:compatExt spid="_x0000_s14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66</xdr:row>
          <xdr:rowOff>142875</xdr:rowOff>
        </xdr:from>
        <xdr:to>
          <xdr:col>6</xdr:col>
          <xdr:colOff>209550</xdr:colOff>
          <xdr:row>68</xdr:row>
          <xdr:rowOff>57150</xdr:rowOff>
        </xdr:to>
        <xdr:sp macro="" textlink="">
          <xdr:nvSpPr>
            <xdr:cNvPr id="14414" name="Check Box 78" hidden="1">
              <a:extLst>
                <a:ext uri="{63B3BB69-23CF-44E3-9099-C40C66FF867C}">
                  <a14:compatExt spid="_x0000_s14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68</xdr:row>
          <xdr:rowOff>152400</xdr:rowOff>
        </xdr:from>
        <xdr:to>
          <xdr:col>6</xdr:col>
          <xdr:colOff>228600</xdr:colOff>
          <xdr:row>70</xdr:row>
          <xdr:rowOff>66675</xdr:rowOff>
        </xdr:to>
        <xdr:sp macro="" textlink="">
          <xdr:nvSpPr>
            <xdr:cNvPr id="14415" name="Check Box 79" hidden="1">
              <a:extLst>
                <a:ext uri="{63B3BB69-23CF-44E3-9099-C40C66FF867C}">
                  <a14:compatExt spid="_x0000_s14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152400</xdr:rowOff>
        </xdr:from>
        <xdr:to>
          <xdr:col>4</xdr:col>
          <xdr:colOff>561975</xdr:colOff>
          <xdr:row>72</xdr:row>
          <xdr:rowOff>76200</xdr:rowOff>
        </xdr:to>
        <xdr:sp macro="" textlink="">
          <xdr:nvSpPr>
            <xdr:cNvPr id="14416" name="Check Box 80" hidden="1">
              <a:extLst>
                <a:ext uri="{63B3BB69-23CF-44E3-9099-C40C66FF867C}">
                  <a14:compatExt spid="_x0000_s14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152400</xdr:rowOff>
        </xdr:from>
        <xdr:to>
          <xdr:col>4</xdr:col>
          <xdr:colOff>561975</xdr:colOff>
          <xdr:row>73</xdr:row>
          <xdr:rowOff>66675</xdr:rowOff>
        </xdr:to>
        <xdr:sp macro="" textlink="">
          <xdr:nvSpPr>
            <xdr:cNvPr id="14417" name="Check Box 81" hidden="1">
              <a:extLst>
                <a:ext uri="{63B3BB69-23CF-44E3-9099-C40C66FF867C}">
                  <a14:compatExt spid="_x0000_s14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152400</xdr:rowOff>
        </xdr:from>
        <xdr:to>
          <xdr:col>4</xdr:col>
          <xdr:colOff>561975</xdr:colOff>
          <xdr:row>76</xdr:row>
          <xdr:rowOff>66675</xdr:rowOff>
        </xdr:to>
        <xdr:sp macro="" textlink="">
          <xdr:nvSpPr>
            <xdr:cNvPr id="14418" name="Check Box 82" hidden="1">
              <a:extLst>
                <a:ext uri="{63B3BB69-23CF-44E3-9099-C40C66FF867C}">
                  <a14:compatExt spid="_x0000_s14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161925</xdr:rowOff>
        </xdr:from>
        <xdr:to>
          <xdr:col>4</xdr:col>
          <xdr:colOff>552450</xdr:colOff>
          <xdr:row>74</xdr:row>
          <xdr:rowOff>76200</xdr:rowOff>
        </xdr:to>
        <xdr:sp macro="" textlink="">
          <xdr:nvSpPr>
            <xdr:cNvPr id="14419" name="Check Box 83" hidden="1">
              <a:extLst>
                <a:ext uri="{63B3BB69-23CF-44E3-9099-C40C66FF867C}">
                  <a14:compatExt spid="_x0000_s14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152400</xdr:rowOff>
        </xdr:from>
        <xdr:to>
          <xdr:col>4</xdr:col>
          <xdr:colOff>552450</xdr:colOff>
          <xdr:row>75</xdr:row>
          <xdr:rowOff>66675</xdr:rowOff>
        </xdr:to>
        <xdr:sp macro="" textlink="">
          <xdr:nvSpPr>
            <xdr:cNvPr id="14420" name="Check Box 84" hidden="1">
              <a:extLst>
                <a:ext uri="{63B3BB69-23CF-44E3-9099-C40C66FF867C}">
                  <a14:compatExt spid="_x0000_s14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4</xdr:col>
          <xdr:colOff>561975</xdr:colOff>
          <xdr:row>78</xdr:row>
          <xdr:rowOff>57150</xdr:rowOff>
        </xdr:to>
        <xdr:sp macro="" textlink="">
          <xdr:nvSpPr>
            <xdr:cNvPr id="14421" name="Check Box 85" hidden="1">
              <a:extLst>
                <a:ext uri="{63B3BB69-23CF-44E3-9099-C40C66FF867C}">
                  <a14:compatExt spid="_x0000_s14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4</xdr:col>
          <xdr:colOff>561975</xdr:colOff>
          <xdr:row>77</xdr:row>
          <xdr:rowOff>66675</xdr:rowOff>
        </xdr:to>
        <xdr:sp macro="" textlink="">
          <xdr:nvSpPr>
            <xdr:cNvPr id="14422" name="Check Box 86" hidden="1">
              <a:extLst>
                <a:ext uri="{63B3BB69-23CF-44E3-9099-C40C66FF867C}">
                  <a14:compatExt spid="_x0000_s14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152400</xdr:rowOff>
        </xdr:from>
        <xdr:to>
          <xdr:col>4</xdr:col>
          <xdr:colOff>581025</xdr:colOff>
          <xdr:row>83</xdr:row>
          <xdr:rowOff>76200</xdr:rowOff>
        </xdr:to>
        <xdr:sp macro="" textlink="">
          <xdr:nvSpPr>
            <xdr:cNvPr id="14423" name="Check Box 87" hidden="1">
              <a:extLst>
                <a:ext uri="{63B3BB69-23CF-44E3-9099-C40C66FF867C}">
                  <a14:compatExt spid="_x0000_s14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80</xdr:row>
          <xdr:rowOff>161925</xdr:rowOff>
        </xdr:from>
        <xdr:to>
          <xdr:col>6</xdr:col>
          <xdr:colOff>228600</xdr:colOff>
          <xdr:row>82</xdr:row>
          <xdr:rowOff>76200</xdr:rowOff>
        </xdr:to>
        <xdr:sp macro="" textlink="">
          <xdr:nvSpPr>
            <xdr:cNvPr id="14424" name="Check Box 88" hidden="1">
              <a:extLst>
                <a:ext uri="{63B3BB69-23CF-44E3-9099-C40C66FF867C}">
                  <a14:compatExt spid="_x0000_s14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152400</xdr:rowOff>
        </xdr:from>
        <xdr:to>
          <xdr:col>4</xdr:col>
          <xdr:colOff>581025</xdr:colOff>
          <xdr:row>87</xdr:row>
          <xdr:rowOff>66675</xdr:rowOff>
        </xdr:to>
        <xdr:sp macro="" textlink="">
          <xdr:nvSpPr>
            <xdr:cNvPr id="14425" name="Check Box 89" hidden="1">
              <a:extLst>
                <a:ext uri="{63B3BB69-23CF-44E3-9099-C40C66FF867C}">
                  <a14:compatExt spid="_x0000_s14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83</xdr:row>
          <xdr:rowOff>161925</xdr:rowOff>
        </xdr:from>
        <xdr:to>
          <xdr:col>4</xdr:col>
          <xdr:colOff>571500</xdr:colOff>
          <xdr:row>85</xdr:row>
          <xdr:rowOff>76200</xdr:rowOff>
        </xdr:to>
        <xdr:sp macro="" textlink="">
          <xdr:nvSpPr>
            <xdr:cNvPr id="14426" name="Check Box 90" hidden="1">
              <a:extLst>
                <a:ext uri="{63B3BB69-23CF-44E3-9099-C40C66FF867C}">
                  <a14:compatExt spid="_x0000_s14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84</xdr:row>
          <xdr:rowOff>152400</xdr:rowOff>
        </xdr:from>
        <xdr:to>
          <xdr:col>4</xdr:col>
          <xdr:colOff>571500</xdr:colOff>
          <xdr:row>86</xdr:row>
          <xdr:rowOff>66675</xdr:rowOff>
        </xdr:to>
        <xdr:sp macro="" textlink="">
          <xdr:nvSpPr>
            <xdr:cNvPr id="14427" name="Check Box 91" hidden="1">
              <a:extLst>
                <a:ext uri="{63B3BB69-23CF-44E3-9099-C40C66FF867C}">
                  <a14:compatExt spid="_x0000_s14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87</xdr:row>
          <xdr:rowOff>142875</xdr:rowOff>
        </xdr:from>
        <xdr:to>
          <xdr:col>4</xdr:col>
          <xdr:colOff>581025</xdr:colOff>
          <xdr:row>89</xdr:row>
          <xdr:rowOff>57150</xdr:rowOff>
        </xdr:to>
        <xdr:sp macro="" textlink="">
          <xdr:nvSpPr>
            <xdr:cNvPr id="14428" name="Check Box 92" hidden="1">
              <a:extLst>
                <a:ext uri="{63B3BB69-23CF-44E3-9099-C40C66FF867C}">
                  <a14:compatExt spid="_x0000_s14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86</xdr:row>
          <xdr:rowOff>142875</xdr:rowOff>
        </xdr:from>
        <xdr:to>
          <xdr:col>4</xdr:col>
          <xdr:colOff>581025</xdr:colOff>
          <xdr:row>88</xdr:row>
          <xdr:rowOff>66675</xdr:rowOff>
        </xdr:to>
        <xdr:sp macro="" textlink="">
          <xdr:nvSpPr>
            <xdr:cNvPr id="14429" name="Check Box 93" hidden="1">
              <a:extLst>
                <a:ext uri="{63B3BB69-23CF-44E3-9099-C40C66FF867C}">
                  <a14:compatExt spid="_x0000_s14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142875</xdr:rowOff>
        </xdr:from>
        <xdr:to>
          <xdr:col>4</xdr:col>
          <xdr:colOff>581025</xdr:colOff>
          <xdr:row>92</xdr:row>
          <xdr:rowOff>57150</xdr:rowOff>
        </xdr:to>
        <xdr:sp macro="" textlink="">
          <xdr:nvSpPr>
            <xdr:cNvPr id="14430" name="Check Box 94" hidden="1">
              <a:extLst>
                <a:ext uri="{63B3BB69-23CF-44E3-9099-C40C66FF867C}">
                  <a14:compatExt spid="_x0000_s14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152400</xdr:rowOff>
        </xdr:from>
        <xdr:to>
          <xdr:col>4</xdr:col>
          <xdr:colOff>571500</xdr:colOff>
          <xdr:row>90</xdr:row>
          <xdr:rowOff>66675</xdr:rowOff>
        </xdr:to>
        <xdr:sp macro="" textlink="">
          <xdr:nvSpPr>
            <xdr:cNvPr id="14431" name="Check Box 95" hidden="1">
              <a:extLst>
                <a:ext uri="{63B3BB69-23CF-44E3-9099-C40C66FF867C}">
                  <a14:compatExt spid="_x0000_s14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89</xdr:row>
          <xdr:rowOff>142875</xdr:rowOff>
        </xdr:from>
        <xdr:to>
          <xdr:col>4</xdr:col>
          <xdr:colOff>571500</xdr:colOff>
          <xdr:row>91</xdr:row>
          <xdr:rowOff>57150</xdr:rowOff>
        </xdr:to>
        <xdr:sp macro="" textlink="">
          <xdr:nvSpPr>
            <xdr:cNvPr id="14432" name="Check Box 96" hidden="1">
              <a:extLst>
                <a:ext uri="{63B3BB69-23CF-44E3-9099-C40C66FF867C}">
                  <a14:compatExt spid="_x0000_s14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88</xdr:row>
          <xdr:rowOff>152400</xdr:rowOff>
        </xdr:from>
        <xdr:to>
          <xdr:col>12</xdr:col>
          <xdr:colOff>66675</xdr:colOff>
          <xdr:row>90</xdr:row>
          <xdr:rowOff>66675</xdr:rowOff>
        </xdr:to>
        <xdr:sp macro="" textlink="">
          <xdr:nvSpPr>
            <xdr:cNvPr id="14433" name="Check Box 97" hidden="1">
              <a:extLst>
                <a:ext uri="{63B3BB69-23CF-44E3-9099-C40C66FF867C}">
                  <a14:compatExt spid="_x0000_s14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87</xdr:row>
          <xdr:rowOff>152400</xdr:rowOff>
        </xdr:from>
        <xdr:to>
          <xdr:col>12</xdr:col>
          <xdr:colOff>57150</xdr:colOff>
          <xdr:row>89</xdr:row>
          <xdr:rowOff>66675</xdr:rowOff>
        </xdr:to>
        <xdr:sp macro="" textlink="">
          <xdr:nvSpPr>
            <xdr:cNvPr id="14434" name="Check Box 98" hidden="1">
              <a:extLst>
                <a:ext uri="{63B3BB69-23CF-44E3-9099-C40C66FF867C}">
                  <a14:compatExt spid="_x0000_s14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79</xdr:row>
          <xdr:rowOff>161925</xdr:rowOff>
        </xdr:from>
        <xdr:to>
          <xdr:col>14</xdr:col>
          <xdr:colOff>104775</xdr:colOff>
          <xdr:row>81</xdr:row>
          <xdr:rowOff>76200</xdr:rowOff>
        </xdr:to>
        <xdr:sp macro="" textlink="">
          <xdr:nvSpPr>
            <xdr:cNvPr id="14435" name="Check Box 99" hidden="1">
              <a:extLst>
                <a:ext uri="{63B3BB69-23CF-44E3-9099-C40C66FF867C}">
                  <a14:compatExt spid="_x0000_s14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78</xdr:row>
          <xdr:rowOff>161925</xdr:rowOff>
        </xdr:from>
        <xdr:to>
          <xdr:col>14</xdr:col>
          <xdr:colOff>104775</xdr:colOff>
          <xdr:row>80</xdr:row>
          <xdr:rowOff>76200</xdr:rowOff>
        </xdr:to>
        <xdr:sp macro="" textlink="">
          <xdr:nvSpPr>
            <xdr:cNvPr id="14436" name="Check Box 100" hidden="1">
              <a:extLst>
                <a:ext uri="{63B3BB69-23CF-44E3-9099-C40C66FF867C}">
                  <a14:compatExt spid="_x0000_s14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79</xdr:row>
          <xdr:rowOff>152400</xdr:rowOff>
        </xdr:from>
        <xdr:to>
          <xdr:col>10</xdr:col>
          <xdr:colOff>104775</xdr:colOff>
          <xdr:row>81</xdr:row>
          <xdr:rowOff>66675</xdr:rowOff>
        </xdr:to>
        <xdr:sp macro="" textlink="">
          <xdr:nvSpPr>
            <xdr:cNvPr id="14437" name="Check Box 101" hidden="1">
              <a:extLst>
                <a:ext uri="{63B3BB69-23CF-44E3-9099-C40C66FF867C}">
                  <a14:compatExt spid="_x0000_s14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78</xdr:row>
          <xdr:rowOff>152400</xdr:rowOff>
        </xdr:from>
        <xdr:to>
          <xdr:col>10</xdr:col>
          <xdr:colOff>104775</xdr:colOff>
          <xdr:row>80</xdr:row>
          <xdr:rowOff>66675</xdr:rowOff>
        </xdr:to>
        <xdr:sp macro="" textlink="">
          <xdr:nvSpPr>
            <xdr:cNvPr id="14438" name="Check Box 102" hidden="1">
              <a:extLst>
                <a:ext uri="{63B3BB69-23CF-44E3-9099-C40C66FF867C}">
                  <a14:compatExt spid="_x0000_s14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79</xdr:row>
          <xdr:rowOff>152400</xdr:rowOff>
        </xdr:from>
        <xdr:to>
          <xdr:col>6</xdr:col>
          <xdr:colOff>228600</xdr:colOff>
          <xdr:row>81</xdr:row>
          <xdr:rowOff>66675</xdr:rowOff>
        </xdr:to>
        <xdr:sp macro="" textlink="">
          <xdr:nvSpPr>
            <xdr:cNvPr id="14439" name="Check Box 103" hidden="1">
              <a:extLst>
                <a:ext uri="{63B3BB69-23CF-44E3-9099-C40C66FF867C}">
                  <a14:compatExt spid="_x0000_s14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78</xdr:row>
          <xdr:rowOff>152400</xdr:rowOff>
        </xdr:from>
        <xdr:to>
          <xdr:col>6</xdr:col>
          <xdr:colOff>228600</xdr:colOff>
          <xdr:row>80</xdr:row>
          <xdr:rowOff>66675</xdr:rowOff>
        </xdr:to>
        <xdr:sp macro="" textlink="">
          <xdr:nvSpPr>
            <xdr:cNvPr id="14440" name="Check Box 104" hidden="1">
              <a:extLst>
                <a:ext uri="{63B3BB69-23CF-44E3-9099-C40C66FF867C}">
                  <a14:compatExt spid="_x0000_s14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xdr:row>
          <xdr:rowOff>19050</xdr:rowOff>
        </xdr:from>
        <xdr:to>
          <xdr:col>4</xdr:col>
          <xdr:colOff>581025</xdr:colOff>
          <xdr:row>47</xdr:row>
          <xdr:rowOff>0</xdr:rowOff>
        </xdr:to>
        <xdr:sp macro="" textlink="">
          <xdr:nvSpPr>
            <xdr:cNvPr id="14441" name="Check Box 105" hidden="1">
              <a:extLst>
                <a:ext uri="{63B3BB69-23CF-44E3-9099-C40C66FF867C}">
                  <a14:compatExt spid="_x0000_s14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18</xdr:row>
          <xdr:rowOff>152400</xdr:rowOff>
        </xdr:from>
        <xdr:to>
          <xdr:col>7</xdr:col>
          <xdr:colOff>114300</xdr:colOff>
          <xdr:row>20</xdr:row>
          <xdr:rowOff>66675</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xdr:row>
          <xdr:rowOff>152400</xdr:rowOff>
        </xdr:from>
        <xdr:to>
          <xdr:col>4</xdr:col>
          <xdr:colOff>123825</xdr:colOff>
          <xdr:row>6</xdr:row>
          <xdr:rowOff>66675</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xdr:row>
          <xdr:rowOff>152400</xdr:rowOff>
        </xdr:from>
        <xdr:to>
          <xdr:col>9</xdr:col>
          <xdr:colOff>123825</xdr:colOff>
          <xdr:row>6</xdr:row>
          <xdr:rowOff>66675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4</xdr:row>
          <xdr:rowOff>152400</xdr:rowOff>
        </xdr:from>
        <xdr:to>
          <xdr:col>13</xdr:col>
          <xdr:colOff>133350</xdr:colOff>
          <xdr:row>6</xdr:row>
          <xdr:rowOff>66675</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9</xdr:row>
          <xdr:rowOff>161925</xdr:rowOff>
        </xdr:from>
        <xdr:to>
          <xdr:col>6</xdr:col>
          <xdr:colOff>104775</xdr:colOff>
          <xdr:row>11</xdr:row>
          <xdr:rowOff>66675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161925</xdr:rowOff>
        </xdr:from>
        <xdr:to>
          <xdr:col>12</xdr:col>
          <xdr:colOff>114300</xdr:colOff>
          <xdr:row>11</xdr:row>
          <xdr:rowOff>66675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152400</xdr:rowOff>
        </xdr:from>
        <xdr:to>
          <xdr:col>4</xdr:col>
          <xdr:colOff>590550</xdr:colOff>
          <xdr:row>12</xdr:row>
          <xdr:rowOff>66675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152400</xdr:rowOff>
        </xdr:from>
        <xdr:to>
          <xdr:col>4</xdr:col>
          <xdr:colOff>581025</xdr:colOff>
          <xdr:row>13</xdr:row>
          <xdr:rowOff>66675</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xdr:row>
          <xdr:rowOff>142875</xdr:rowOff>
        </xdr:from>
        <xdr:to>
          <xdr:col>10</xdr:col>
          <xdr:colOff>104775</xdr:colOff>
          <xdr:row>12</xdr:row>
          <xdr:rowOff>57150</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xdr:row>
          <xdr:rowOff>142875</xdr:rowOff>
        </xdr:from>
        <xdr:to>
          <xdr:col>10</xdr:col>
          <xdr:colOff>85725</xdr:colOff>
          <xdr:row>13</xdr:row>
          <xdr:rowOff>57150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11</xdr:row>
          <xdr:rowOff>152400</xdr:rowOff>
        </xdr:from>
        <xdr:to>
          <xdr:col>14</xdr:col>
          <xdr:colOff>85725</xdr:colOff>
          <xdr:row>13</xdr:row>
          <xdr:rowOff>66675</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152400</xdr:rowOff>
        </xdr:from>
        <xdr:to>
          <xdr:col>4</xdr:col>
          <xdr:colOff>561975</xdr:colOff>
          <xdr:row>14</xdr:row>
          <xdr:rowOff>76200</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152400</xdr:rowOff>
        </xdr:from>
        <xdr:to>
          <xdr:col>4</xdr:col>
          <xdr:colOff>561975</xdr:colOff>
          <xdr:row>15</xdr:row>
          <xdr:rowOff>66675</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152400</xdr:rowOff>
        </xdr:from>
        <xdr:to>
          <xdr:col>4</xdr:col>
          <xdr:colOff>561975</xdr:colOff>
          <xdr:row>19</xdr:row>
          <xdr:rowOff>66675</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152400</xdr:rowOff>
        </xdr:from>
        <xdr:to>
          <xdr:col>4</xdr:col>
          <xdr:colOff>561975</xdr:colOff>
          <xdr:row>18</xdr:row>
          <xdr:rowOff>66675</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161925</xdr:rowOff>
        </xdr:from>
        <xdr:to>
          <xdr:col>4</xdr:col>
          <xdr:colOff>552450</xdr:colOff>
          <xdr:row>16</xdr:row>
          <xdr:rowOff>76200</xdr:rowOff>
        </xdr:to>
        <xdr:sp macro="" textlink="">
          <xdr:nvSpPr>
            <xdr:cNvPr id="15376" name="Check Box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152400</xdr:rowOff>
        </xdr:from>
        <xdr:to>
          <xdr:col>4</xdr:col>
          <xdr:colOff>552450</xdr:colOff>
          <xdr:row>17</xdr:row>
          <xdr:rowOff>66675</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12</xdr:row>
          <xdr:rowOff>152400</xdr:rowOff>
        </xdr:from>
        <xdr:to>
          <xdr:col>12</xdr:col>
          <xdr:colOff>57150</xdr:colOff>
          <xdr:row>14</xdr:row>
          <xdr:rowOff>76200</xdr:rowOff>
        </xdr:to>
        <xdr:sp macro="" textlink="">
          <xdr:nvSpPr>
            <xdr:cNvPr id="15378" name="Check Box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13</xdr:row>
          <xdr:rowOff>152400</xdr:rowOff>
        </xdr:from>
        <xdr:to>
          <xdr:col>12</xdr:col>
          <xdr:colOff>57150</xdr:colOff>
          <xdr:row>15</xdr:row>
          <xdr:rowOff>66675</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152400</xdr:rowOff>
        </xdr:from>
        <xdr:to>
          <xdr:col>12</xdr:col>
          <xdr:colOff>57150</xdr:colOff>
          <xdr:row>19</xdr:row>
          <xdr:rowOff>66675</xdr:rowOff>
        </xdr:to>
        <xdr:sp macro=""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16</xdr:row>
          <xdr:rowOff>152400</xdr:rowOff>
        </xdr:from>
        <xdr:to>
          <xdr:col>12</xdr:col>
          <xdr:colOff>57150</xdr:colOff>
          <xdr:row>18</xdr:row>
          <xdr:rowOff>66675</xdr:rowOff>
        </xdr:to>
        <xdr:sp macro="" textlink="">
          <xdr:nvSpPr>
            <xdr:cNvPr id="15381" name="Check Box 21" hidden="1">
              <a:extLst>
                <a:ext uri="{63B3BB69-23CF-44E3-9099-C40C66FF867C}">
                  <a14:compatExt spid="_x0000_s15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14</xdr:row>
          <xdr:rowOff>161925</xdr:rowOff>
        </xdr:from>
        <xdr:to>
          <xdr:col>12</xdr:col>
          <xdr:colOff>47625</xdr:colOff>
          <xdr:row>16</xdr:row>
          <xdr:rowOff>76200</xdr:rowOff>
        </xdr:to>
        <xdr:sp macro=""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15</xdr:row>
          <xdr:rowOff>152400</xdr:rowOff>
        </xdr:from>
        <xdr:to>
          <xdr:col>12</xdr:col>
          <xdr:colOff>47625</xdr:colOff>
          <xdr:row>17</xdr:row>
          <xdr:rowOff>66675</xdr:rowOff>
        </xdr:to>
        <xdr:sp macro="" textlink="">
          <xdr:nvSpPr>
            <xdr:cNvPr id="15383" name="Check Box 23" hidden="1">
              <a:extLst>
                <a:ext uri="{63B3BB69-23CF-44E3-9099-C40C66FF867C}">
                  <a14:compatExt spid="_x0000_s15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19</xdr:row>
          <xdr:rowOff>152400</xdr:rowOff>
        </xdr:from>
        <xdr:to>
          <xdr:col>7</xdr:col>
          <xdr:colOff>114300</xdr:colOff>
          <xdr:row>21</xdr:row>
          <xdr:rowOff>66675</xdr:rowOff>
        </xdr:to>
        <xdr:sp macro=""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18</xdr:row>
          <xdr:rowOff>152400</xdr:rowOff>
        </xdr:from>
        <xdr:to>
          <xdr:col>12</xdr:col>
          <xdr:colOff>66675</xdr:colOff>
          <xdr:row>20</xdr:row>
          <xdr:rowOff>66675</xdr:rowOff>
        </xdr:to>
        <xdr:sp macro="" textlink="">
          <xdr:nvSpPr>
            <xdr:cNvPr id="15385"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19</xdr:row>
          <xdr:rowOff>152400</xdr:rowOff>
        </xdr:from>
        <xdr:to>
          <xdr:col>12</xdr:col>
          <xdr:colOff>66675</xdr:colOff>
          <xdr:row>21</xdr:row>
          <xdr:rowOff>66675</xdr:rowOff>
        </xdr:to>
        <xdr:sp macro="" textlink="">
          <xdr:nvSpPr>
            <xdr:cNvPr id="15386"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18</xdr:row>
          <xdr:rowOff>152400</xdr:rowOff>
        </xdr:from>
        <xdr:to>
          <xdr:col>15</xdr:col>
          <xdr:colOff>142875</xdr:colOff>
          <xdr:row>20</xdr:row>
          <xdr:rowOff>66675</xdr:rowOff>
        </xdr:to>
        <xdr:sp macro="" textlink="">
          <xdr:nvSpPr>
            <xdr:cNvPr id="15387" name="Check Box 27" hidden="1">
              <a:extLst>
                <a:ext uri="{63B3BB69-23CF-44E3-9099-C40C66FF867C}">
                  <a14:compatExt spid="_x0000_s1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19</xdr:row>
          <xdr:rowOff>152400</xdr:rowOff>
        </xdr:from>
        <xdr:to>
          <xdr:col>15</xdr:col>
          <xdr:colOff>142875</xdr:colOff>
          <xdr:row>21</xdr:row>
          <xdr:rowOff>66675</xdr:rowOff>
        </xdr:to>
        <xdr:sp macro="" textlink="">
          <xdr:nvSpPr>
            <xdr:cNvPr id="15388" name="Check Box 28" hidden="1">
              <a:extLst>
                <a:ext uri="{63B3BB69-23CF-44E3-9099-C40C66FF867C}">
                  <a14:compatExt spid="_x0000_s15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161925</xdr:rowOff>
        </xdr:from>
        <xdr:to>
          <xdr:col>4</xdr:col>
          <xdr:colOff>571500</xdr:colOff>
          <xdr:row>25</xdr:row>
          <xdr:rowOff>85725</xdr:rowOff>
        </xdr:to>
        <xdr:sp macro="" textlink="">
          <xdr:nvSpPr>
            <xdr:cNvPr id="15389" name="Check Box 29" hidden="1">
              <a:extLst>
                <a:ext uri="{63B3BB69-23CF-44E3-9099-C40C66FF867C}">
                  <a14:compatExt spid="_x0000_s15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161925</xdr:rowOff>
        </xdr:from>
        <xdr:to>
          <xdr:col>4</xdr:col>
          <xdr:colOff>571500</xdr:colOff>
          <xdr:row>26</xdr:row>
          <xdr:rowOff>76200</xdr:rowOff>
        </xdr:to>
        <xdr:sp macro="" textlink="">
          <xdr:nvSpPr>
            <xdr:cNvPr id="15390" name="Check Box 30" hidden="1">
              <a:extLst>
                <a:ext uri="{63B3BB69-23CF-44E3-9099-C40C66FF867C}">
                  <a14:compatExt spid="_x0000_s15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161925</xdr:rowOff>
        </xdr:from>
        <xdr:to>
          <xdr:col>4</xdr:col>
          <xdr:colOff>571500</xdr:colOff>
          <xdr:row>30</xdr:row>
          <xdr:rowOff>76200</xdr:rowOff>
        </xdr:to>
        <xdr:sp macro="" textlink="">
          <xdr:nvSpPr>
            <xdr:cNvPr id="15391" name="Check Box 31" hidden="1">
              <a:extLst>
                <a:ext uri="{63B3BB69-23CF-44E3-9099-C40C66FF867C}">
                  <a14:compatExt spid="_x0000_s15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161925</xdr:rowOff>
        </xdr:from>
        <xdr:to>
          <xdr:col>4</xdr:col>
          <xdr:colOff>571500</xdr:colOff>
          <xdr:row>29</xdr:row>
          <xdr:rowOff>76200</xdr:rowOff>
        </xdr:to>
        <xdr:sp macro="" textlink="">
          <xdr:nvSpPr>
            <xdr:cNvPr id="15392" name="Check Box 32" hidden="1">
              <a:extLst>
                <a:ext uri="{63B3BB69-23CF-44E3-9099-C40C66FF867C}">
                  <a14:compatExt spid="_x0000_s15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171450</xdr:rowOff>
        </xdr:from>
        <xdr:to>
          <xdr:col>4</xdr:col>
          <xdr:colOff>561975</xdr:colOff>
          <xdr:row>27</xdr:row>
          <xdr:rowOff>85725</xdr:rowOff>
        </xdr:to>
        <xdr:sp macro="" textlink="">
          <xdr:nvSpPr>
            <xdr:cNvPr id="15393" name="Check Box 33" hidden="1">
              <a:extLst>
                <a:ext uri="{63B3BB69-23CF-44E3-9099-C40C66FF867C}">
                  <a14:compatExt spid="_x0000_s15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161925</xdr:rowOff>
        </xdr:from>
        <xdr:to>
          <xdr:col>4</xdr:col>
          <xdr:colOff>561975</xdr:colOff>
          <xdr:row>28</xdr:row>
          <xdr:rowOff>76200</xdr:rowOff>
        </xdr:to>
        <xdr:sp macro="" textlink="">
          <xdr:nvSpPr>
            <xdr:cNvPr id="15394" name="Check Box 34" hidden="1">
              <a:extLst>
                <a:ext uri="{63B3BB69-23CF-44E3-9099-C40C66FF867C}">
                  <a14:compatExt spid="_x0000_s15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152400</xdr:rowOff>
        </xdr:from>
        <xdr:to>
          <xdr:col>4</xdr:col>
          <xdr:colOff>571500</xdr:colOff>
          <xdr:row>31</xdr:row>
          <xdr:rowOff>66675</xdr:rowOff>
        </xdr:to>
        <xdr:sp macro="" textlink="">
          <xdr:nvSpPr>
            <xdr:cNvPr id="15395" name="Check Box 35" hidden="1">
              <a:extLst>
                <a:ext uri="{63B3BB69-23CF-44E3-9099-C40C66FF867C}">
                  <a14:compatExt spid="_x0000_s15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161925</xdr:rowOff>
        </xdr:from>
        <xdr:to>
          <xdr:col>4</xdr:col>
          <xdr:colOff>571500</xdr:colOff>
          <xdr:row>32</xdr:row>
          <xdr:rowOff>85725</xdr:rowOff>
        </xdr:to>
        <xdr:sp macro="" textlink="">
          <xdr:nvSpPr>
            <xdr:cNvPr id="15396" name="Check Box 36" hidden="1">
              <a:extLst>
                <a:ext uri="{63B3BB69-23CF-44E3-9099-C40C66FF867C}">
                  <a14:compatExt spid="_x0000_s15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161925</xdr:rowOff>
        </xdr:from>
        <xdr:to>
          <xdr:col>4</xdr:col>
          <xdr:colOff>571500</xdr:colOff>
          <xdr:row>33</xdr:row>
          <xdr:rowOff>76200</xdr:rowOff>
        </xdr:to>
        <xdr:sp macro="" textlink="">
          <xdr:nvSpPr>
            <xdr:cNvPr id="15397" name="Check Box 37" hidden="1">
              <a:extLst>
                <a:ext uri="{63B3BB69-23CF-44E3-9099-C40C66FF867C}">
                  <a14:compatExt spid="_x0000_s15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161925</xdr:rowOff>
        </xdr:from>
        <xdr:to>
          <xdr:col>4</xdr:col>
          <xdr:colOff>571500</xdr:colOff>
          <xdr:row>36</xdr:row>
          <xdr:rowOff>76200</xdr:rowOff>
        </xdr:to>
        <xdr:sp macro="" textlink="">
          <xdr:nvSpPr>
            <xdr:cNvPr id="15398" name="Check Box 38" hidden="1">
              <a:extLst>
                <a:ext uri="{63B3BB69-23CF-44E3-9099-C40C66FF867C}">
                  <a14:compatExt spid="_x0000_s15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171450</xdr:rowOff>
        </xdr:from>
        <xdr:to>
          <xdr:col>4</xdr:col>
          <xdr:colOff>561975</xdr:colOff>
          <xdr:row>34</xdr:row>
          <xdr:rowOff>85725</xdr:rowOff>
        </xdr:to>
        <xdr:sp macro="" textlink="">
          <xdr:nvSpPr>
            <xdr:cNvPr id="15399" name="Check Box 39" hidden="1">
              <a:extLst>
                <a:ext uri="{63B3BB69-23CF-44E3-9099-C40C66FF867C}">
                  <a14:compatExt spid="_x0000_s15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161925</xdr:rowOff>
        </xdr:from>
        <xdr:to>
          <xdr:col>4</xdr:col>
          <xdr:colOff>561975</xdr:colOff>
          <xdr:row>35</xdr:row>
          <xdr:rowOff>76200</xdr:rowOff>
        </xdr:to>
        <xdr:sp macro="" textlink="">
          <xdr:nvSpPr>
            <xdr:cNvPr id="15400" name="Check Box 40" hidden="1">
              <a:extLst>
                <a:ext uri="{63B3BB69-23CF-44E3-9099-C40C66FF867C}">
                  <a14:compatExt spid="_x0000_s15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152400</xdr:rowOff>
        </xdr:from>
        <xdr:to>
          <xdr:col>4</xdr:col>
          <xdr:colOff>571500</xdr:colOff>
          <xdr:row>38</xdr:row>
          <xdr:rowOff>66675</xdr:rowOff>
        </xdr:to>
        <xdr:sp macro="" textlink="">
          <xdr:nvSpPr>
            <xdr:cNvPr id="15401" name="Check Box 41" hidden="1">
              <a:extLst>
                <a:ext uri="{63B3BB69-23CF-44E3-9099-C40C66FF867C}">
                  <a14:compatExt spid="_x0000_s15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152400</xdr:rowOff>
        </xdr:from>
        <xdr:to>
          <xdr:col>4</xdr:col>
          <xdr:colOff>571500</xdr:colOff>
          <xdr:row>37</xdr:row>
          <xdr:rowOff>76200</xdr:rowOff>
        </xdr:to>
        <xdr:sp macro="" textlink="">
          <xdr:nvSpPr>
            <xdr:cNvPr id="15402" name="Check Box 42" hidden="1">
              <a:extLst>
                <a:ext uri="{63B3BB69-23CF-44E3-9099-C40C66FF867C}">
                  <a14:compatExt spid="_x0000_s15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152400</xdr:rowOff>
        </xdr:from>
        <xdr:to>
          <xdr:col>4</xdr:col>
          <xdr:colOff>571500</xdr:colOff>
          <xdr:row>41</xdr:row>
          <xdr:rowOff>66675</xdr:rowOff>
        </xdr:to>
        <xdr:sp macro="" textlink="">
          <xdr:nvSpPr>
            <xdr:cNvPr id="15403" name="Check Box 43" hidden="1">
              <a:extLst>
                <a:ext uri="{63B3BB69-23CF-44E3-9099-C40C66FF867C}">
                  <a14:compatExt spid="_x0000_s15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161925</xdr:rowOff>
        </xdr:from>
        <xdr:to>
          <xdr:col>4</xdr:col>
          <xdr:colOff>561975</xdr:colOff>
          <xdr:row>39</xdr:row>
          <xdr:rowOff>76200</xdr:rowOff>
        </xdr:to>
        <xdr:sp macro="" textlink="">
          <xdr:nvSpPr>
            <xdr:cNvPr id="15404" name="Check Box 44" hidden="1">
              <a:extLst>
                <a:ext uri="{63B3BB69-23CF-44E3-9099-C40C66FF867C}">
                  <a14:compatExt spid="_x0000_s15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152400</xdr:rowOff>
        </xdr:from>
        <xdr:to>
          <xdr:col>4</xdr:col>
          <xdr:colOff>561975</xdr:colOff>
          <xdr:row>40</xdr:row>
          <xdr:rowOff>66675</xdr:rowOff>
        </xdr:to>
        <xdr:sp macro="" textlink="">
          <xdr:nvSpPr>
            <xdr:cNvPr id="15405" name="Check Box 45" hidden="1">
              <a:extLst>
                <a:ext uri="{63B3BB69-23CF-44E3-9099-C40C66FF867C}">
                  <a14:compatExt spid="_x0000_s15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142875</xdr:rowOff>
        </xdr:from>
        <xdr:to>
          <xdr:col>4</xdr:col>
          <xdr:colOff>571500</xdr:colOff>
          <xdr:row>43</xdr:row>
          <xdr:rowOff>57150</xdr:rowOff>
        </xdr:to>
        <xdr:sp macro="" textlink="">
          <xdr:nvSpPr>
            <xdr:cNvPr id="15406" name="Check Box 46" hidden="1">
              <a:extLst>
                <a:ext uri="{63B3BB69-23CF-44E3-9099-C40C66FF867C}">
                  <a14:compatExt spid="_x0000_s15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161925</xdr:rowOff>
        </xdr:from>
        <xdr:to>
          <xdr:col>4</xdr:col>
          <xdr:colOff>571500</xdr:colOff>
          <xdr:row>42</xdr:row>
          <xdr:rowOff>76200</xdr:rowOff>
        </xdr:to>
        <xdr:sp macro="" textlink="">
          <xdr:nvSpPr>
            <xdr:cNvPr id="15407" name="Check Box 47" hidden="1">
              <a:extLst>
                <a:ext uri="{63B3BB69-23CF-44E3-9099-C40C66FF867C}">
                  <a14:compatExt spid="_x0000_s15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152400</xdr:rowOff>
        </xdr:from>
        <xdr:to>
          <xdr:col>4</xdr:col>
          <xdr:colOff>571500</xdr:colOff>
          <xdr:row>44</xdr:row>
          <xdr:rowOff>66675</xdr:rowOff>
        </xdr:to>
        <xdr:sp macro="" textlink="">
          <xdr:nvSpPr>
            <xdr:cNvPr id="15408" name="Check Box 48" hidden="1">
              <a:extLst>
                <a:ext uri="{63B3BB69-23CF-44E3-9099-C40C66FF867C}">
                  <a14:compatExt spid="_x0000_s15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161925</xdr:rowOff>
        </xdr:from>
        <xdr:to>
          <xdr:col>4</xdr:col>
          <xdr:colOff>571500</xdr:colOff>
          <xdr:row>22</xdr:row>
          <xdr:rowOff>76200</xdr:rowOff>
        </xdr:to>
        <xdr:sp macro="" textlink="">
          <xdr:nvSpPr>
            <xdr:cNvPr id="15409" name="Check Box 49" hidden="1">
              <a:extLst>
                <a:ext uri="{63B3BB69-23CF-44E3-9099-C40C66FF867C}">
                  <a14:compatExt spid="_x0000_s15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152400</xdr:rowOff>
        </xdr:from>
        <xdr:to>
          <xdr:col>4</xdr:col>
          <xdr:colOff>571500</xdr:colOff>
          <xdr:row>23</xdr:row>
          <xdr:rowOff>66675</xdr:rowOff>
        </xdr:to>
        <xdr:sp macro="" textlink="">
          <xdr:nvSpPr>
            <xdr:cNvPr id="15410" name="Check Box 50" hidden="1">
              <a:extLst>
                <a:ext uri="{63B3BB69-23CF-44E3-9099-C40C66FF867C}">
                  <a14:compatExt spid="_x0000_s15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161925</xdr:rowOff>
        </xdr:from>
        <xdr:to>
          <xdr:col>4</xdr:col>
          <xdr:colOff>571500</xdr:colOff>
          <xdr:row>24</xdr:row>
          <xdr:rowOff>76200</xdr:rowOff>
        </xdr:to>
        <xdr:sp macro="" textlink="">
          <xdr:nvSpPr>
            <xdr:cNvPr id="15411" name="Check Box 51" hidden="1">
              <a:extLst>
                <a:ext uri="{63B3BB69-23CF-44E3-9099-C40C66FF867C}">
                  <a14:compatExt spid="_x0000_s15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22</xdr:row>
          <xdr:rowOff>152400</xdr:rowOff>
        </xdr:from>
        <xdr:to>
          <xdr:col>8</xdr:col>
          <xdr:colOff>104775</xdr:colOff>
          <xdr:row>24</xdr:row>
          <xdr:rowOff>66675</xdr:rowOff>
        </xdr:to>
        <xdr:sp macro="" textlink="">
          <xdr:nvSpPr>
            <xdr:cNvPr id="15412" name="Check Box 52" hidden="1">
              <a:extLst>
                <a:ext uri="{63B3BB69-23CF-44E3-9099-C40C66FF867C}">
                  <a14:compatExt spid="_x0000_s15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22</xdr:row>
          <xdr:rowOff>152400</xdr:rowOff>
        </xdr:from>
        <xdr:to>
          <xdr:col>12</xdr:col>
          <xdr:colOff>333375</xdr:colOff>
          <xdr:row>24</xdr:row>
          <xdr:rowOff>66675</xdr:rowOff>
        </xdr:to>
        <xdr:sp macro="" textlink="">
          <xdr:nvSpPr>
            <xdr:cNvPr id="15413" name="Check Box 53" hidden="1">
              <a:extLst>
                <a:ext uri="{63B3BB69-23CF-44E3-9099-C40C66FF867C}">
                  <a14:compatExt spid="_x0000_s15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20</xdr:row>
          <xdr:rowOff>152400</xdr:rowOff>
        </xdr:from>
        <xdr:to>
          <xdr:col>7</xdr:col>
          <xdr:colOff>123825</xdr:colOff>
          <xdr:row>22</xdr:row>
          <xdr:rowOff>66675</xdr:rowOff>
        </xdr:to>
        <xdr:sp macro="" textlink="">
          <xdr:nvSpPr>
            <xdr:cNvPr id="15414" name="Check Box 54" hidden="1">
              <a:extLst>
                <a:ext uri="{63B3BB69-23CF-44E3-9099-C40C66FF867C}">
                  <a14:compatExt spid="_x0000_s15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21</xdr:row>
          <xdr:rowOff>142875</xdr:rowOff>
        </xdr:from>
        <xdr:to>
          <xdr:col>7</xdr:col>
          <xdr:colOff>123825</xdr:colOff>
          <xdr:row>23</xdr:row>
          <xdr:rowOff>57150</xdr:rowOff>
        </xdr:to>
        <xdr:sp macro="" textlink="">
          <xdr:nvSpPr>
            <xdr:cNvPr id="15415" name="Check Box 55" hidden="1">
              <a:extLst>
                <a:ext uri="{63B3BB69-23CF-44E3-9099-C40C66FF867C}">
                  <a14:compatExt spid="_x0000_s15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20</xdr:row>
          <xdr:rowOff>161925</xdr:rowOff>
        </xdr:from>
        <xdr:to>
          <xdr:col>12</xdr:col>
          <xdr:colOff>104775</xdr:colOff>
          <xdr:row>22</xdr:row>
          <xdr:rowOff>76200</xdr:rowOff>
        </xdr:to>
        <xdr:sp macro="" textlink="">
          <xdr:nvSpPr>
            <xdr:cNvPr id="15416" name="Check Box 56" hidden="1">
              <a:extLst>
                <a:ext uri="{63B3BB69-23CF-44E3-9099-C40C66FF867C}">
                  <a14:compatExt spid="_x0000_s15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20</xdr:row>
          <xdr:rowOff>142875</xdr:rowOff>
        </xdr:from>
        <xdr:to>
          <xdr:col>15</xdr:col>
          <xdr:colOff>142875</xdr:colOff>
          <xdr:row>22</xdr:row>
          <xdr:rowOff>57150</xdr:rowOff>
        </xdr:to>
        <xdr:sp macro="" textlink="">
          <xdr:nvSpPr>
            <xdr:cNvPr id="15417" name="Check Box 57" hidden="1">
              <a:extLst>
                <a:ext uri="{63B3BB69-23CF-44E3-9099-C40C66FF867C}">
                  <a14:compatExt spid="_x0000_s15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56</xdr:row>
          <xdr:rowOff>161925</xdr:rowOff>
        </xdr:from>
        <xdr:to>
          <xdr:col>4</xdr:col>
          <xdr:colOff>581025</xdr:colOff>
          <xdr:row>58</xdr:row>
          <xdr:rowOff>76200</xdr:rowOff>
        </xdr:to>
        <xdr:sp macro="" textlink="">
          <xdr:nvSpPr>
            <xdr:cNvPr id="15418" name="Check Box 58" hidden="1">
              <a:extLst>
                <a:ext uri="{63B3BB69-23CF-44E3-9099-C40C66FF867C}">
                  <a14:compatExt spid="_x0000_s15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63</xdr:row>
          <xdr:rowOff>152400</xdr:rowOff>
        </xdr:from>
        <xdr:to>
          <xdr:col>4</xdr:col>
          <xdr:colOff>581025</xdr:colOff>
          <xdr:row>65</xdr:row>
          <xdr:rowOff>66675</xdr:rowOff>
        </xdr:to>
        <xdr:sp macro="" textlink="">
          <xdr:nvSpPr>
            <xdr:cNvPr id="15419" name="Check Box 59" hidden="1">
              <a:extLst>
                <a:ext uri="{63B3BB69-23CF-44E3-9099-C40C66FF867C}">
                  <a14:compatExt spid="_x0000_s15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69</xdr:row>
          <xdr:rowOff>152400</xdr:rowOff>
        </xdr:from>
        <xdr:to>
          <xdr:col>4</xdr:col>
          <xdr:colOff>581025</xdr:colOff>
          <xdr:row>71</xdr:row>
          <xdr:rowOff>66675</xdr:rowOff>
        </xdr:to>
        <xdr:sp macro="" textlink="">
          <xdr:nvSpPr>
            <xdr:cNvPr id="15420" name="Check Box 60" hidden="1">
              <a:extLst>
                <a:ext uri="{63B3BB69-23CF-44E3-9099-C40C66FF867C}">
                  <a14:compatExt spid="_x0000_s15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161925</xdr:rowOff>
        </xdr:from>
        <xdr:to>
          <xdr:col>4</xdr:col>
          <xdr:colOff>571500</xdr:colOff>
          <xdr:row>48</xdr:row>
          <xdr:rowOff>85725</xdr:rowOff>
        </xdr:to>
        <xdr:sp macro="" textlink="">
          <xdr:nvSpPr>
            <xdr:cNvPr id="15421" name="Check Box 61" hidden="1">
              <a:extLst>
                <a:ext uri="{63B3BB69-23CF-44E3-9099-C40C66FF867C}">
                  <a14:compatExt spid="_x0000_s15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161925</xdr:rowOff>
        </xdr:from>
        <xdr:to>
          <xdr:col>4</xdr:col>
          <xdr:colOff>571500</xdr:colOff>
          <xdr:row>49</xdr:row>
          <xdr:rowOff>76200</xdr:rowOff>
        </xdr:to>
        <xdr:sp macro="" textlink="">
          <xdr:nvSpPr>
            <xdr:cNvPr id="15422" name="Check Box 62" hidden="1">
              <a:extLst>
                <a:ext uri="{63B3BB69-23CF-44E3-9099-C40C66FF867C}">
                  <a14:compatExt spid="_x0000_s15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xdr:row>
          <xdr:rowOff>161925</xdr:rowOff>
        </xdr:from>
        <xdr:to>
          <xdr:col>4</xdr:col>
          <xdr:colOff>571500</xdr:colOff>
          <xdr:row>52</xdr:row>
          <xdr:rowOff>76200</xdr:rowOff>
        </xdr:to>
        <xdr:sp macro="" textlink="">
          <xdr:nvSpPr>
            <xdr:cNvPr id="15423" name="Check Box 63" hidden="1">
              <a:extLst>
                <a:ext uri="{63B3BB69-23CF-44E3-9099-C40C66FF867C}">
                  <a14:compatExt spid="_x0000_s15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xdr:row>
          <xdr:rowOff>171450</xdr:rowOff>
        </xdr:from>
        <xdr:to>
          <xdr:col>4</xdr:col>
          <xdr:colOff>561975</xdr:colOff>
          <xdr:row>50</xdr:row>
          <xdr:rowOff>85725</xdr:rowOff>
        </xdr:to>
        <xdr:sp macro="" textlink="">
          <xdr:nvSpPr>
            <xdr:cNvPr id="15424" name="Check Box 64" hidden="1">
              <a:extLst>
                <a:ext uri="{63B3BB69-23CF-44E3-9099-C40C66FF867C}">
                  <a14:compatExt spid="_x0000_s15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161925</xdr:rowOff>
        </xdr:from>
        <xdr:to>
          <xdr:col>4</xdr:col>
          <xdr:colOff>561975</xdr:colOff>
          <xdr:row>51</xdr:row>
          <xdr:rowOff>76200</xdr:rowOff>
        </xdr:to>
        <xdr:sp macro="" textlink="">
          <xdr:nvSpPr>
            <xdr:cNvPr id="15425" name="Check Box 65" hidden="1">
              <a:extLst>
                <a:ext uri="{63B3BB69-23CF-44E3-9099-C40C66FF867C}">
                  <a14:compatExt spid="_x0000_s15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152400</xdr:rowOff>
        </xdr:from>
        <xdr:to>
          <xdr:col>4</xdr:col>
          <xdr:colOff>571500</xdr:colOff>
          <xdr:row>54</xdr:row>
          <xdr:rowOff>66675</xdr:rowOff>
        </xdr:to>
        <xdr:sp macro="" textlink="">
          <xdr:nvSpPr>
            <xdr:cNvPr id="15426" name="Check Box 66" hidden="1">
              <a:extLst>
                <a:ext uri="{63B3BB69-23CF-44E3-9099-C40C66FF867C}">
                  <a14:compatExt spid="_x0000_s15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152400</xdr:rowOff>
        </xdr:from>
        <xdr:to>
          <xdr:col>4</xdr:col>
          <xdr:colOff>571500</xdr:colOff>
          <xdr:row>53</xdr:row>
          <xdr:rowOff>76200</xdr:rowOff>
        </xdr:to>
        <xdr:sp macro="" textlink="">
          <xdr:nvSpPr>
            <xdr:cNvPr id="15427" name="Check Box 67" hidden="1">
              <a:extLst>
                <a:ext uri="{63B3BB69-23CF-44E3-9099-C40C66FF867C}">
                  <a14:compatExt spid="_x0000_s15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xdr:row>
          <xdr:rowOff>152400</xdr:rowOff>
        </xdr:from>
        <xdr:to>
          <xdr:col>4</xdr:col>
          <xdr:colOff>571500</xdr:colOff>
          <xdr:row>57</xdr:row>
          <xdr:rowOff>66675</xdr:rowOff>
        </xdr:to>
        <xdr:sp macro="" textlink="">
          <xdr:nvSpPr>
            <xdr:cNvPr id="15428" name="Check Box 68" hidden="1">
              <a:extLst>
                <a:ext uri="{63B3BB69-23CF-44E3-9099-C40C66FF867C}">
                  <a14:compatExt spid="_x0000_s15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xdr:row>
          <xdr:rowOff>161925</xdr:rowOff>
        </xdr:from>
        <xdr:to>
          <xdr:col>4</xdr:col>
          <xdr:colOff>561975</xdr:colOff>
          <xdr:row>55</xdr:row>
          <xdr:rowOff>76200</xdr:rowOff>
        </xdr:to>
        <xdr:sp macro="" textlink="">
          <xdr:nvSpPr>
            <xdr:cNvPr id="15429" name="Check Box 69" hidden="1">
              <a:extLst>
                <a:ext uri="{63B3BB69-23CF-44E3-9099-C40C66FF867C}">
                  <a14:compatExt spid="_x0000_s15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152400</xdr:rowOff>
        </xdr:from>
        <xdr:to>
          <xdr:col>4</xdr:col>
          <xdr:colOff>561975</xdr:colOff>
          <xdr:row>56</xdr:row>
          <xdr:rowOff>66675</xdr:rowOff>
        </xdr:to>
        <xdr:sp macro="" textlink="">
          <xdr:nvSpPr>
            <xdr:cNvPr id="15430" name="Check Box 70" hidden="1">
              <a:extLst>
                <a:ext uri="{63B3BB69-23CF-44E3-9099-C40C66FF867C}">
                  <a14:compatExt spid="_x0000_s15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58</xdr:row>
          <xdr:rowOff>152400</xdr:rowOff>
        </xdr:from>
        <xdr:to>
          <xdr:col>6</xdr:col>
          <xdr:colOff>228600</xdr:colOff>
          <xdr:row>60</xdr:row>
          <xdr:rowOff>76200</xdr:rowOff>
        </xdr:to>
        <xdr:sp macro="" textlink="">
          <xdr:nvSpPr>
            <xdr:cNvPr id="15431" name="Check Box 71" hidden="1">
              <a:extLst>
                <a:ext uri="{63B3BB69-23CF-44E3-9099-C40C66FF867C}">
                  <a14:compatExt spid="_x0000_s15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59</xdr:row>
          <xdr:rowOff>152400</xdr:rowOff>
        </xdr:from>
        <xdr:to>
          <xdr:col>6</xdr:col>
          <xdr:colOff>228600</xdr:colOff>
          <xdr:row>61</xdr:row>
          <xdr:rowOff>66675</xdr:rowOff>
        </xdr:to>
        <xdr:sp macro="" textlink="">
          <xdr:nvSpPr>
            <xdr:cNvPr id="15432" name="Check Box 72" hidden="1">
              <a:extLst>
                <a:ext uri="{63B3BB69-23CF-44E3-9099-C40C66FF867C}">
                  <a14:compatExt spid="_x0000_s15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62</xdr:row>
          <xdr:rowOff>152400</xdr:rowOff>
        </xdr:from>
        <xdr:to>
          <xdr:col>6</xdr:col>
          <xdr:colOff>228600</xdr:colOff>
          <xdr:row>64</xdr:row>
          <xdr:rowOff>66675</xdr:rowOff>
        </xdr:to>
        <xdr:sp macro="" textlink="">
          <xdr:nvSpPr>
            <xdr:cNvPr id="15433" name="Check Box 73" hidden="1">
              <a:extLst>
                <a:ext uri="{63B3BB69-23CF-44E3-9099-C40C66FF867C}">
                  <a14:compatExt spid="_x0000_s15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60</xdr:row>
          <xdr:rowOff>161925</xdr:rowOff>
        </xdr:from>
        <xdr:to>
          <xdr:col>6</xdr:col>
          <xdr:colOff>209550</xdr:colOff>
          <xdr:row>62</xdr:row>
          <xdr:rowOff>76200</xdr:rowOff>
        </xdr:to>
        <xdr:sp macro="" textlink="">
          <xdr:nvSpPr>
            <xdr:cNvPr id="15434" name="Check Box 74" hidden="1">
              <a:extLst>
                <a:ext uri="{63B3BB69-23CF-44E3-9099-C40C66FF867C}">
                  <a14:compatExt spid="_x0000_s15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61</xdr:row>
          <xdr:rowOff>152400</xdr:rowOff>
        </xdr:from>
        <xdr:to>
          <xdr:col>6</xdr:col>
          <xdr:colOff>209550</xdr:colOff>
          <xdr:row>63</xdr:row>
          <xdr:rowOff>66675</xdr:rowOff>
        </xdr:to>
        <xdr:sp macro="" textlink="">
          <xdr:nvSpPr>
            <xdr:cNvPr id="15435" name="Check Box 75" hidden="1">
              <a:extLst>
                <a:ext uri="{63B3BB69-23CF-44E3-9099-C40C66FF867C}">
                  <a14:compatExt spid="_x0000_s15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67</xdr:row>
          <xdr:rowOff>142875</xdr:rowOff>
        </xdr:from>
        <xdr:to>
          <xdr:col>6</xdr:col>
          <xdr:colOff>228600</xdr:colOff>
          <xdr:row>69</xdr:row>
          <xdr:rowOff>57150</xdr:rowOff>
        </xdr:to>
        <xdr:sp macro="" textlink="">
          <xdr:nvSpPr>
            <xdr:cNvPr id="15436" name="Check Box 76" hidden="1">
              <a:extLst>
                <a:ext uri="{63B3BB69-23CF-44E3-9099-C40C66FF867C}">
                  <a14:compatExt spid="_x0000_s15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65</xdr:row>
          <xdr:rowOff>152400</xdr:rowOff>
        </xdr:from>
        <xdr:to>
          <xdr:col>6</xdr:col>
          <xdr:colOff>209550</xdr:colOff>
          <xdr:row>67</xdr:row>
          <xdr:rowOff>66675</xdr:rowOff>
        </xdr:to>
        <xdr:sp macro="" textlink="">
          <xdr:nvSpPr>
            <xdr:cNvPr id="15437" name="Check Box 77" hidden="1">
              <a:extLst>
                <a:ext uri="{63B3BB69-23CF-44E3-9099-C40C66FF867C}">
                  <a14:compatExt spid="_x0000_s15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66</xdr:row>
          <xdr:rowOff>142875</xdr:rowOff>
        </xdr:from>
        <xdr:to>
          <xdr:col>6</xdr:col>
          <xdr:colOff>209550</xdr:colOff>
          <xdr:row>68</xdr:row>
          <xdr:rowOff>57150</xdr:rowOff>
        </xdr:to>
        <xdr:sp macro="" textlink="">
          <xdr:nvSpPr>
            <xdr:cNvPr id="15438" name="Check Box 78" hidden="1">
              <a:extLst>
                <a:ext uri="{63B3BB69-23CF-44E3-9099-C40C66FF867C}">
                  <a14:compatExt spid="_x0000_s15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68</xdr:row>
          <xdr:rowOff>152400</xdr:rowOff>
        </xdr:from>
        <xdr:to>
          <xdr:col>6</xdr:col>
          <xdr:colOff>228600</xdr:colOff>
          <xdr:row>70</xdr:row>
          <xdr:rowOff>66675</xdr:rowOff>
        </xdr:to>
        <xdr:sp macro="" textlink="">
          <xdr:nvSpPr>
            <xdr:cNvPr id="15439" name="Check Box 79" hidden="1">
              <a:extLst>
                <a:ext uri="{63B3BB69-23CF-44E3-9099-C40C66FF867C}">
                  <a14:compatExt spid="_x0000_s15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152400</xdr:rowOff>
        </xdr:from>
        <xdr:to>
          <xdr:col>4</xdr:col>
          <xdr:colOff>561975</xdr:colOff>
          <xdr:row>72</xdr:row>
          <xdr:rowOff>76200</xdr:rowOff>
        </xdr:to>
        <xdr:sp macro="" textlink="">
          <xdr:nvSpPr>
            <xdr:cNvPr id="15440" name="Check Box 80" hidden="1">
              <a:extLst>
                <a:ext uri="{63B3BB69-23CF-44E3-9099-C40C66FF867C}">
                  <a14:compatExt spid="_x0000_s15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152400</xdr:rowOff>
        </xdr:from>
        <xdr:to>
          <xdr:col>4</xdr:col>
          <xdr:colOff>561975</xdr:colOff>
          <xdr:row>73</xdr:row>
          <xdr:rowOff>66675</xdr:rowOff>
        </xdr:to>
        <xdr:sp macro="" textlink="">
          <xdr:nvSpPr>
            <xdr:cNvPr id="15441" name="Check Box 81" hidden="1">
              <a:extLst>
                <a:ext uri="{63B3BB69-23CF-44E3-9099-C40C66FF867C}">
                  <a14:compatExt spid="_x0000_s15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152400</xdr:rowOff>
        </xdr:from>
        <xdr:to>
          <xdr:col>4</xdr:col>
          <xdr:colOff>561975</xdr:colOff>
          <xdr:row>76</xdr:row>
          <xdr:rowOff>66675</xdr:rowOff>
        </xdr:to>
        <xdr:sp macro="" textlink="">
          <xdr:nvSpPr>
            <xdr:cNvPr id="15442" name="Check Box 82" hidden="1">
              <a:extLst>
                <a:ext uri="{63B3BB69-23CF-44E3-9099-C40C66FF867C}">
                  <a14:compatExt spid="_x0000_s15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161925</xdr:rowOff>
        </xdr:from>
        <xdr:to>
          <xdr:col>4</xdr:col>
          <xdr:colOff>552450</xdr:colOff>
          <xdr:row>74</xdr:row>
          <xdr:rowOff>76200</xdr:rowOff>
        </xdr:to>
        <xdr:sp macro="" textlink="">
          <xdr:nvSpPr>
            <xdr:cNvPr id="15443" name="Check Box 83" hidden="1">
              <a:extLst>
                <a:ext uri="{63B3BB69-23CF-44E3-9099-C40C66FF867C}">
                  <a14:compatExt spid="_x0000_s15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152400</xdr:rowOff>
        </xdr:from>
        <xdr:to>
          <xdr:col>4</xdr:col>
          <xdr:colOff>552450</xdr:colOff>
          <xdr:row>75</xdr:row>
          <xdr:rowOff>66675</xdr:rowOff>
        </xdr:to>
        <xdr:sp macro="" textlink="">
          <xdr:nvSpPr>
            <xdr:cNvPr id="15444" name="Check Box 84" hidden="1">
              <a:extLst>
                <a:ext uri="{63B3BB69-23CF-44E3-9099-C40C66FF867C}">
                  <a14:compatExt spid="_x0000_s15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4</xdr:col>
          <xdr:colOff>561975</xdr:colOff>
          <xdr:row>78</xdr:row>
          <xdr:rowOff>57150</xdr:rowOff>
        </xdr:to>
        <xdr:sp macro="" textlink="">
          <xdr:nvSpPr>
            <xdr:cNvPr id="15445" name="Check Box 85" hidden="1">
              <a:extLst>
                <a:ext uri="{63B3BB69-23CF-44E3-9099-C40C66FF867C}">
                  <a14:compatExt spid="_x0000_s15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4</xdr:col>
          <xdr:colOff>561975</xdr:colOff>
          <xdr:row>77</xdr:row>
          <xdr:rowOff>66675</xdr:rowOff>
        </xdr:to>
        <xdr:sp macro="" textlink="">
          <xdr:nvSpPr>
            <xdr:cNvPr id="15446" name="Check Box 86" hidden="1">
              <a:extLst>
                <a:ext uri="{63B3BB69-23CF-44E3-9099-C40C66FF867C}">
                  <a14:compatExt spid="_x0000_s15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152400</xdr:rowOff>
        </xdr:from>
        <xdr:to>
          <xdr:col>4</xdr:col>
          <xdr:colOff>581025</xdr:colOff>
          <xdr:row>83</xdr:row>
          <xdr:rowOff>76200</xdr:rowOff>
        </xdr:to>
        <xdr:sp macro="" textlink="">
          <xdr:nvSpPr>
            <xdr:cNvPr id="15447" name="Check Box 87" hidden="1">
              <a:extLst>
                <a:ext uri="{63B3BB69-23CF-44E3-9099-C40C66FF867C}">
                  <a14:compatExt spid="_x0000_s15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80</xdr:row>
          <xdr:rowOff>161925</xdr:rowOff>
        </xdr:from>
        <xdr:to>
          <xdr:col>6</xdr:col>
          <xdr:colOff>228600</xdr:colOff>
          <xdr:row>82</xdr:row>
          <xdr:rowOff>76200</xdr:rowOff>
        </xdr:to>
        <xdr:sp macro="" textlink="">
          <xdr:nvSpPr>
            <xdr:cNvPr id="15448" name="Check Box 88" hidden="1">
              <a:extLst>
                <a:ext uri="{63B3BB69-23CF-44E3-9099-C40C66FF867C}">
                  <a14:compatExt spid="_x0000_s15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152400</xdr:rowOff>
        </xdr:from>
        <xdr:to>
          <xdr:col>4</xdr:col>
          <xdr:colOff>581025</xdr:colOff>
          <xdr:row>87</xdr:row>
          <xdr:rowOff>66675</xdr:rowOff>
        </xdr:to>
        <xdr:sp macro="" textlink="">
          <xdr:nvSpPr>
            <xdr:cNvPr id="15449" name="Check Box 89" hidden="1">
              <a:extLst>
                <a:ext uri="{63B3BB69-23CF-44E3-9099-C40C66FF867C}">
                  <a14:compatExt spid="_x0000_s15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83</xdr:row>
          <xdr:rowOff>161925</xdr:rowOff>
        </xdr:from>
        <xdr:to>
          <xdr:col>4</xdr:col>
          <xdr:colOff>571500</xdr:colOff>
          <xdr:row>85</xdr:row>
          <xdr:rowOff>76200</xdr:rowOff>
        </xdr:to>
        <xdr:sp macro="" textlink="">
          <xdr:nvSpPr>
            <xdr:cNvPr id="15450" name="Check Box 90" hidden="1">
              <a:extLst>
                <a:ext uri="{63B3BB69-23CF-44E3-9099-C40C66FF867C}">
                  <a14:compatExt spid="_x0000_s15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84</xdr:row>
          <xdr:rowOff>152400</xdr:rowOff>
        </xdr:from>
        <xdr:to>
          <xdr:col>4</xdr:col>
          <xdr:colOff>571500</xdr:colOff>
          <xdr:row>86</xdr:row>
          <xdr:rowOff>66675</xdr:rowOff>
        </xdr:to>
        <xdr:sp macro="" textlink="">
          <xdr:nvSpPr>
            <xdr:cNvPr id="15451" name="Check Box 91" hidden="1">
              <a:extLst>
                <a:ext uri="{63B3BB69-23CF-44E3-9099-C40C66FF867C}">
                  <a14:compatExt spid="_x0000_s15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87</xdr:row>
          <xdr:rowOff>142875</xdr:rowOff>
        </xdr:from>
        <xdr:to>
          <xdr:col>4</xdr:col>
          <xdr:colOff>581025</xdr:colOff>
          <xdr:row>89</xdr:row>
          <xdr:rowOff>57150</xdr:rowOff>
        </xdr:to>
        <xdr:sp macro="" textlink="">
          <xdr:nvSpPr>
            <xdr:cNvPr id="15452" name="Check Box 92" hidden="1">
              <a:extLst>
                <a:ext uri="{63B3BB69-23CF-44E3-9099-C40C66FF867C}">
                  <a14:compatExt spid="_x0000_s15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86</xdr:row>
          <xdr:rowOff>142875</xdr:rowOff>
        </xdr:from>
        <xdr:to>
          <xdr:col>4</xdr:col>
          <xdr:colOff>581025</xdr:colOff>
          <xdr:row>88</xdr:row>
          <xdr:rowOff>66675</xdr:rowOff>
        </xdr:to>
        <xdr:sp macro="" textlink="">
          <xdr:nvSpPr>
            <xdr:cNvPr id="15453" name="Check Box 93" hidden="1">
              <a:extLst>
                <a:ext uri="{63B3BB69-23CF-44E3-9099-C40C66FF867C}">
                  <a14:compatExt spid="_x0000_s15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142875</xdr:rowOff>
        </xdr:from>
        <xdr:to>
          <xdr:col>4</xdr:col>
          <xdr:colOff>581025</xdr:colOff>
          <xdr:row>92</xdr:row>
          <xdr:rowOff>57150</xdr:rowOff>
        </xdr:to>
        <xdr:sp macro="" textlink="">
          <xdr:nvSpPr>
            <xdr:cNvPr id="15454" name="Check Box 94" hidden="1">
              <a:extLst>
                <a:ext uri="{63B3BB69-23CF-44E3-9099-C40C66FF867C}">
                  <a14:compatExt spid="_x0000_s15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152400</xdr:rowOff>
        </xdr:from>
        <xdr:to>
          <xdr:col>4</xdr:col>
          <xdr:colOff>571500</xdr:colOff>
          <xdr:row>90</xdr:row>
          <xdr:rowOff>66675</xdr:rowOff>
        </xdr:to>
        <xdr:sp macro="" textlink="">
          <xdr:nvSpPr>
            <xdr:cNvPr id="15455" name="Check Box 95" hidden="1">
              <a:extLst>
                <a:ext uri="{63B3BB69-23CF-44E3-9099-C40C66FF867C}">
                  <a14:compatExt spid="_x0000_s15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89</xdr:row>
          <xdr:rowOff>142875</xdr:rowOff>
        </xdr:from>
        <xdr:to>
          <xdr:col>4</xdr:col>
          <xdr:colOff>571500</xdr:colOff>
          <xdr:row>91</xdr:row>
          <xdr:rowOff>57150</xdr:rowOff>
        </xdr:to>
        <xdr:sp macro="" textlink="">
          <xdr:nvSpPr>
            <xdr:cNvPr id="15456" name="Check Box 96" hidden="1">
              <a:extLst>
                <a:ext uri="{63B3BB69-23CF-44E3-9099-C40C66FF867C}">
                  <a14:compatExt spid="_x0000_s15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88</xdr:row>
          <xdr:rowOff>152400</xdr:rowOff>
        </xdr:from>
        <xdr:to>
          <xdr:col>12</xdr:col>
          <xdr:colOff>66675</xdr:colOff>
          <xdr:row>90</xdr:row>
          <xdr:rowOff>66675</xdr:rowOff>
        </xdr:to>
        <xdr:sp macro="" textlink="">
          <xdr:nvSpPr>
            <xdr:cNvPr id="15457" name="Check Box 97" hidden="1">
              <a:extLst>
                <a:ext uri="{63B3BB69-23CF-44E3-9099-C40C66FF867C}">
                  <a14:compatExt spid="_x0000_s15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87</xdr:row>
          <xdr:rowOff>152400</xdr:rowOff>
        </xdr:from>
        <xdr:to>
          <xdr:col>12</xdr:col>
          <xdr:colOff>57150</xdr:colOff>
          <xdr:row>89</xdr:row>
          <xdr:rowOff>66675</xdr:rowOff>
        </xdr:to>
        <xdr:sp macro="" textlink="">
          <xdr:nvSpPr>
            <xdr:cNvPr id="15458" name="Check Box 98" hidden="1">
              <a:extLst>
                <a:ext uri="{63B3BB69-23CF-44E3-9099-C40C66FF867C}">
                  <a14:compatExt spid="_x0000_s15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79</xdr:row>
          <xdr:rowOff>161925</xdr:rowOff>
        </xdr:from>
        <xdr:to>
          <xdr:col>14</xdr:col>
          <xdr:colOff>104775</xdr:colOff>
          <xdr:row>81</xdr:row>
          <xdr:rowOff>76200</xdr:rowOff>
        </xdr:to>
        <xdr:sp macro="" textlink="">
          <xdr:nvSpPr>
            <xdr:cNvPr id="15459" name="Check Box 99" hidden="1">
              <a:extLst>
                <a:ext uri="{63B3BB69-23CF-44E3-9099-C40C66FF867C}">
                  <a14:compatExt spid="_x0000_s15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78</xdr:row>
          <xdr:rowOff>161925</xdr:rowOff>
        </xdr:from>
        <xdr:to>
          <xdr:col>14</xdr:col>
          <xdr:colOff>104775</xdr:colOff>
          <xdr:row>80</xdr:row>
          <xdr:rowOff>76200</xdr:rowOff>
        </xdr:to>
        <xdr:sp macro="" textlink="">
          <xdr:nvSpPr>
            <xdr:cNvPr id="15460" name="Check Box 100" hidden="1">
              <a:extLst>
                <a:ext uri="{63B3BB69-23CF-44E3-9099-C40C66FF867C}">
                  <a14:compatExt spid="_x0000_s15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79</xdr:row>
          <xdr:rowOff>152400</xdr:rowOff>
        </xdr:from>
        <xdr:to>
          <xdr:col>10</xdr:col>
          <xdr:colOff>104775</xdr:colOff>
          <xdr:row>81</xdr:row>
          <xdr:rowOff>66675</xdr:rowOff>
        </xdr:to>
        <xdr:sp macro="" textlink="">
          <xdr:nvSpPr>
            <xdr:cNvPr id="15461" name="Check Box 101" hidden="1">
              <a:extLst>
                <a:ext uri="{63B3BB69-23CF-44E3-9099-C40C66FF867C}">
                  <a14:compatExt spid="_x0000_s15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78</xdr:row>
          <xdr:rowOff>152400</xdr:rowOff>
        </xdr:from>
        <xdr:to>
          <xdr:col>10</xdr:col>
          <xdr:colOff>104775</xdr:colOff>
          <xdr:row>80</xdr:row>
          <xdr:rowOff>66675</xdr:rowOff>
        </xdr:to>
        <xdr:sp macro="" textlink="">
          <xdr:nvSpPr>
            <xdr:cNvPr id="15462" name="Check Box 102" hidden="1">
              <a:extLst>
                <a:ext uri="{63B3BB69-23CF-44E3-9099-C40C66FF867C}">
                  <a14:compatExt spid="_x0000_s15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79</xdr:row>
          <xdr:rowOff>152400</xdr:rowOff>
        </xdr:from>
        <xdr:to>
          <xdr:col>6</xdr:col>
          <xdr:colOff>228600</xdr:colOff>
          <xdr:row>81</xdr:row>
          <xdr:rowOff>66675</xdr:rowOff>
        </xdr:to>
        <xdr:sp macro="" textlink="">
          <xdr:nvSpPr>
            <xdr:cNvPr id="15463"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78</xdr:row>
          <xdr:rowOff>152400</xdr:rowOff>
        </xdr:from>
        <xdr:to>
          <xdr:col>6</xdr:col>
          <xdr:colOff>228600</xdr:colOff>
          <xdr:row>80</xdr:row>
          <xdr:rowOff>66675</xdr:rowOff>
        </xdr:to>
        <xdr:sp macro="" textlink="">
          <xdr:nvSpPr>
            <xdr:cNvPr id="15464"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xdr:row>
          <xdr:rowOff>19050</xdr:rowOff>
        </xdr:from>
        <xdr:to>
          <xdr:col>4</xdr:col>
          <xdr:colOff>581025</xdr:colOff>
          <xdr:row>47</xdr:row>
          <xdr:rowOff>0</xdr:rowOff>
        </xdr:to>
        <xdr:sp macro="" textlink="">
          <xdr:nvSpPr>
            <xdr:cNvPr id="15465"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6</xdr:row>
          <xdr:rowOff>180975</xdr:rowOff>
        </xdr:from>
        <xdr:to>
          <xdr:col>3</xdr:col>
          <xdr:colOff>180975</xdr:colOff>
          <xdr:row>8</xdr:row>
          <xdr:rowOff>66675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xdr:row>
          <xdr:rowOff>190500</xdr:rowOff>
        </xdr:from>
        <xdr:to>
          <xdr:col>3</xdr:col>
          <xdr:colOff>180975</xdr:colOff>
          <xdr:row>9</xdr:row>
          <xdr:rowOff>66675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190500</xdr:rowOff>
        </xdr:from>
        <xdr:to>
          <xdr:col>3</xdr:col>
          <xdr:colOff>171450</xdr:colOff>
          <xdr:row>22</xdr:row>
          <xdr:rowOff>66675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190500</xdr:rowOff>
        </xdr:from>
        <xdr:to>
          <xdr:col>3</xdr:col>
          <xdr:colOff>171450</xdr:colOff>
          <xdr:row>10</xdr:row>
          <xdr:rowOff>66675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171450</xdr:rowOff>
        </xdr:from>
        <xdr:to>
          <xdr:col>3</xdr:col>
          <xdr:colOff>171450</xdr:colOff>
          <xdr:row>11</xdr:row>
          <xdr:rowOff>47625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xdr:row>
          <xdr:rowOff>19050</xdr:rowOff>
        </xdr:from>
        <xdr:to>
          <xdr:col>3</xdr:col>
          <xdr:colOff>190500</xdr:colOff>
          <xdr:row>6</xdr:row>
          <xdr:rowOff>228600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180975</xdr:rowOff>
        </xdr:from>
        <xdr:to>
          <xdr:col>3</xdr:col>
          <xdr:colOff>180975</xdr:colOff>
          <xdr:row>18</xdr:row>
          <xdr:rowOff>66675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190500</xdr:rowOff>
        </xdr:from>
        <xdr:to>
          <xdr:col>3</xdr:col>
          <xdr:colOff>180975</xdr:colOff>
          <xdr:row>19</xdr:row>
          <xdr:rowOff>66675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190500</xdr:rowOff>
        </xdr:from>
        <xdr:to>
          <xdr:col>3</xdr:col>
          <xdr:colOff>171450</xdr:colOff>
          <xdr:row>20</xdr:row>
          <xdr:rowOff>66675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171450</xdr:rowOff>
        </xdr:from>
        <xdr:to>
          <xdr:col>3</xdr:col>
          <xdr:colOff>171450</xdr:colOff>
          <xdr:row>21</xdr:row>
          <xdr:rowOff>47625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xdr:row>
          <xdr:rowOff>19050</xdr:rowOff>
        </xdr:from>
        <xdr:to>
          <xdr:col>3</xdr:col>
          <xdr:colOff>190500</xdr:colOff>
          <xdr:row>16</xdr:row>
          <xdr:rowOff>228600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35</xdr:row>
          <xdr:rowOff>180975</xdr:rowOff>
        </xdr:from>
        <xdr:to>
          <xdr:col>3</xdr:col>
          <xdr:colOff>180975</xdr:colOff>
          <xdr:row>37</xdr:row>
          <xdr:rowOff>66675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36</xdr:row>
          <xdr:rowOff>190500</xdr:rowOff>
        </xdr:from>
        <xdr:to>
          <xdr:col>3</xdr:col>
          <xdr:colOff>180975</xdr:colOff>
          <xdr:row>38</xdr:row>
          <xdr:rowOff>66675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37</xdr:row>
          <xdr:rowOff>190500</xdr:rowOff>
        </xdr:from>
        <xdr:to>
          <xdr:col>3</xdr:col>
          <xdr:colOff>171450</xdr:colOff>
          <xdr:row>39</xdr:row>
          <xdr:rowOff>66675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19050</xdr:rowOff>
        </xdr:from>
        <xdr:to>
          <xdr:col>3</xdr:col>
          <xdr:colOff>190500</xdr:colOff>
          <xdr:row>35</xdr:row>
          <xdr:rowOff>228600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46</xdr:row>
          <xdr:rowOff>180975</xdr:rowOff>
        </xdr:from>
        <xdr:to>
          <xdr:col>3</xdr:col>
          <xdr:colOff>180975</xdr:colOff>
          <xdr:row>48</xdr:row>
          <xdr:rowOff>66675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47</xdr:row>
          <xdr:rowOff>190500</xdr:rowOff>
        </xdr:from>
        <xdr:to>
          <xdr:col>3</xdr:col>
          <xdr:colOff>180975</xdr:colOff>
          <xdr:row>49</xdr:row>
          <xdr:rowOff>66675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48</xdr:row>
          <xdr:rowOff>190500</xdr:rowOff>
        </xdr:from>
        <xdr:to>
          <xdr:col>3</xdr:col>
          <xdr:colOff>171450</xdr:colOff>
          <xdr:row>50</xdr:row>
          <xdr:rowOff>66675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49</xdr:row>
          <xdr:rowOff>171450</xdr:rowOff>
        </xdr:from>
        <xdr:to>
          <xdr:col>3</xdr:col>
          <xdr:colOff>171450</xdr:colOff>
          <xdr:row>51</xdr:row>
          <xdr:rowOff>47625</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46</xdr:row>
          <xdr:rowOff>19050</xdr:rowOff>
        </xdr:from>
        <xdr:to>
          <xdr:col>3</xdr:col>
          <xdr:colOff>190500</xdr:colOff>
          <xdr:row>46</xdr:row>
          <xdr:rowOff>228600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51</xdr:row>
          <xdr:rowOff>180975</xdr:rowOff>
        </xdr:from>
        <xdr:to>
          <xdr:col>3</xdr:col>
          <xdr:colOff>180975</xdr:colOff>
          <xdr:row>53</xdr:row>
          <xdr:rowOff>66675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53</xdr:row>
          <xdr:rowOff>190500</xdr:rowOff>
        </xdr:from>
        <xdr:to>
          <xdr:col>3</xdr:col>
          <xdr:colOff>171450</xdr:colOff>
          <xdr:row>55</xdr:row>
          <xdr:rowOff>66675</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51</xdr:row>
          <xdr:rowOff>19050</xdr:rowOff>
        </xdr:from>
        <xdr:to>
          <xdr:col>3</xdr:col>
          <xdr:colOff>190500</xdr:colOff>
          <xdr:row>51</xdr:row>
          <xdr:rowOff>228600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62</xdr:row>
          <xdr:rowOff>180975</xdr:rowOff>
        </xdr:from>
        <xdr:to>
          <xdr:col>3</xdr:col>
          <xdr:colOff>180975</xdr:colOff>
          <xdr:row>64</xdr:row>
          <xdr:rowOff>66675</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63</xdr:row>
          <xdr:rowOff>190500</xdr:rowOff>
        </xdr:from>
        <xdr:to>
          <xdr:col>3</xdr:col>
          <xdr:colOff>180975</xdr:colOff>
          <xdr:row>65</xdr:row>
          <xdr:rowOff>66675</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64</xdr:row>
          <xdr:rowOff>190500</xdr:rowOff>
        </xdr:from>
        <xdr:to>
          <xdr:col>3</xdr:col>
          <xdr:colOff>171450</xdr:colOff>
          <xdr:row>66</xdr:row>
          <xdr:rowOff>66675</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65</xdr:row>
          <xdr:rowOff>171450</xdr:rowOff>
        </xdr:from>
        <xdr:to>
          <xdr:col>3</xdr:col>
          <xdr:colOff>171450</xdr:colOff>
          <xdr:row>67</xdr:row>
          <xdr:rowOff>47625</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62</xdr:row>
          <xdr:rowOff>19050</xdr:rowOff>
        </xdr:from>
        <xdr:to>
          <xdr:col>3</xdr:col>
          <xdr:colOff>190500</xdr:colOff>
          <xdr:row>62</xdr:row>
          <xdr:rowOff>228600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74</xdr:row>
          <xdr:rowOff>180975</xdr:rowOff>
        </xdr:from>
        <xdr:to>
          <xdr:col>3</xdr:col>
          <xdr:colOff>180975</xdr:colOff>
          <xdr:row>76</xdr:row>
          <xdr:rowOff>66675</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75</xdr:row>
          <xdr:rowOff>190500</xdr:rowOff>
        </xdr:from>
        <xdr:to>
          <xdr:col>3</xdr:col>
          <xdr:colOff>180975</xdr:colOff>
          <xdr:row>77</xdr:row>
          <xdr:rowOff>66675</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76</xdr:row>
          <xdr:rowOff>190500</xdr:rowOff>
        </xdr:from>
        <xdr:to>
          <xdr:col>3</xdr:col>
          <xdr:colOff>171450</xdr:colOff>
          <xdr:row>78</xdr:row>
          <xdr:rowOff>66675</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74</xdr:row>
          <xdr:rowOff>19050</xdr:rowOff>
        </xdr:from>
        <xdr:to>
          <xdr:col>3</xdr:col>
          <xdr:colOff>190500</xdr:colOff>
          <xdr:row>74</xdr:row>
          <xdr:rowOff>228600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74</xdr:row>
          <xdr:rowOff>180975</xdr:rowOff>
        </xdr:from>
        <xdr:to>
          <xdr:col>12</xdr:col>
          <xdr:colOff>47625</xdr:colOff>
          <xdr:row>76</xdr:row>
          <xdr:rowOff>66675</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75</xdr:row>
          <xdr:rowOff>190500</xdr:rowOff>
        </xdr:from>
        <xdr:to>
          <xdr:col>12</xdr:col>
          <xdr:colOff>47625</xdr:colOff>
          <xdr:row>77</xdr:row>
          <xdr:rowOff>66675</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74</xdr:row>
          <xdr:rowOff>19050</xdr:rowOff>
        </xdr:from>
        <xdr:to>
          <xdr:col>12</xdr:col>
          <xdr:colOff>57150</xdr:colOff>
          <xdr:row>74</xdr:row>
          <xdr:rowOff>228600</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93</xdr:row>
          <xdr:rowOff>180975</xdr:rowOff>
        </xdr:from>
        <xdr:to>
          <xdr:col>3</xdr:col>
          <xdr:colOff>180975</xdr:colOff>
          <xdr:row>95</xdr:row>
          <xdr:rowOff>66675</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94</xdr:row>
          <xdr:rowOff>190500</xdr:rowOff>
        </xdr:from>
        <xdr:to>
          <xdr:col>3</xdr:col>
          <xdr:colOff>180975</xdr:colOff>
          <xdr:row>96</xdr:row>
          <xdr:rowOff>66675</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95</xdr:row>
          <xdr:rowOff>190500</xdr:rowOff>
        </xdr:from>
        <xdr:to>
          <xdr:col>3</xdr:col>
          <xdr:colOff>171450</xdr:colOff>
          <xdr:row>97</xdr:row>
          <xdr:rowOff>66675</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96</xdr:row>
          <xdr:rowOff>171450</xdr:rowOff>
        </xdr:from>
        <xdr:to>
          <xdr:col>3</xdr:col>
          <xdr:colOff>171450</xdr:colOff>
          <xdr:row>98</xdr:row>
          <xdr:rowOff>47625</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93</xdr:row>
          <xdr:rowOff>19050</xdr:rowOff>
        </xdr:from>
        <xdr:to>
          <xdr:col>3</xdr:col>
          <xdr:colOff>190500</xdr:colOff>
          <xdr:row>93</xdr:row>
          <xdr:rowOff>228600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93</xdr:row>
          <xdr:rowOff>180975</xdr:rowOff>
        </xdr:from>
        <xdr:to>
          <xdr:col>12</xdr:col>
          <xdr:colOff>47625</xdr:colOff>
          <xdr:row>95</xdr:row>
          <xdr:rowOff>66675</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94</xdr:row>
          <xdr:rowOff>190500</xdr:rowOff>
        </xdr:from>
        <xdr:to>
          <xdr:col>12</xdr:col>
          <xdr:colOff>47625</xdr:colOff>
          <xdr:row>96</xdr:row>
          <xdr:rowOff>66675</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95</xdr:row>
          <xdr:rowOff>190500</xdr:rowOff>
        </xdr:from>
        <xdr:to>
          <xdr:col>12</xdr:col>
          <xdr:colOff>38100</xdr:colOff>
          <xdr:row>97</xdr:row>
          <xdr:rowOff>66675</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96</xdr:row>
          <xdr:rowOff>171450</xdr:rowOff>
        </xdr:from>
        <xdr:to>
          <xdr:col>12</xdr:col>
          <xdr:colOff>38100</xdr:colOff>
          <xdr:row>98</xdr:row>
          <xdr:rowOff>47625</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93</xdr:row>
          <xdr:rowOff>19050</xdr:rowOff>
        </xdr:from>
        <xdr:to>
          <xdr:col>12</xdr:col>
          <xdr:colOff>57150</xdr:colOff>
          <xdr:row>93</xdr:row>
          <xdr:rowOff>228600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86</xdr:row>
          <xdr:rowOff>28575</xdr:rowOff>
        </xdr:from>
        <xdr:to>
          <xdr:col>3</xdr:col>
          <xdr:colOff>161925</xdr:colOff>
          <xdr:row>88</xdr:row>
          <xdr:rowOff>66675</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87</xdr:row>
          <xdr:rowOff>19050</xdr:rowOff>
        </xdr:from>
        <xdr:to>
          <xdr:col>11</xdr:col>
          <xdr:colOff>123825</xdr:colOff>
          <xdr:row>87</xdr:row>
          <xdr:rowOff>228600</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48.xml"/><Relationship Id="rId21" Type="http://schemas.openxmlformats.org/officeDocument/2006/relationships/ctrlProp" Target="../ctrlProps/ctrlProp43.xml"/><Relationship Id="rId42" Type="http://schemas.openxmlformats.org/officeDocument/2006/relationships/ctrlProp" Target="../ctrlProps/ctrlProp64.xml"/><Relationship Id="rId47" Type="http://schemas.openxmlformats.org/officeDocument/2006/relationships/ctrlProp" Target="../ctrlProps/ctrlProp69.xml"/><Relationship Id="rId63" Type="http://schemas.openxmlformats.org/officeDocument/2006/relationships/ctrlProp" Target="../ctrlProps/ctrlProp85.xml"/><Relationship Id="rId68" Type="http://schemas.openxmlformats.org/officeDocument/2006/relationships/ctrlProp" Target="../ctrlProps/ctrlProp90.xml"/><Relationship Id="rId84" Type="http://schemas.openxmlformats.org/officeDocument/2006/relationships/ctrlProp" Target="../ctrlProps/ctrlProp106.xml"/><Relationship Id="rId89" Type="http://schemas.openxmlformats.org/officeDocument/2006/relationships/ctrlProp" Target="../ctrlProps/ctrlProp111.xml"/><Relationship Id="rId7" Type="http://schemas.openxmlformats.org/officeDocument/2006/relationships/ctrlProp" Target="../ctrlProps/ctrlProp29.xml"/><Relationship Id="rId71" Type="http://schemas.openxmlformats.org/officeDocument/2006/relationships/ctrlProp" Target="../ctrlProps/ctrlProp93.xml"/><Relationship Id="rId92" Type="http://schemas.openxmlformats.org/officeDocument/2006/relationships/ctrlProp" Target="../ctrlProps/ctrlProp114.xml"/><Relationship Id="rId2" Type="http://schemas.openxmlformats.org/officeDocument/2006/relationships/drawing" Target="../drawings/drawing2.xml"/><Relationship Id="rId16" Type="http://schemas.openxmlformats.org/officeDocument/2006/relationships/ctrlProp" Target="../ctrlProps/ctrlProp38.xml"/><Relationship Id="rId29" Type="http://schemas.openxmlformats.org/officeDocument/2006/relationships/ctrlProp" Target="../ctrlProps/ctrlProp51.xml"/><Relationship Id="rId107" Type="http://schemas.openxmlformats.org/officeDocument/2006/relationships/ctrlProp" Target="../ctrlProps/ctrlProp129.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37" Type="http://schemas.openxmlformats.org/officeDocument/2006/relationships/ctrlProp" Target="../ctrlProps/ctrlProp59.xml"/><Relationship Id="rId40" Type="http://schemas.openxmlformats.org/officeDocument/2006/relationships/ctrlProp" Target="../ctrlProps/ctrlProp62.xml"/><Relationship Id="rId45" Type="http://schemas.openxmlformats.org/officeDocument/2006/relationships/ctrlProp" Target="../ctrlProps/ctrlProp67.xml"/><Relationship Id="rId53" Type="http://schemas.openxmlformats.org/officeDocument/2006/relationships/ctrlProp" Target="../ctrlProps/ctrlProp75.xml"/><Relationship Id="rId58" Type="http://schemas.openxmlformats.org/officeDocument/2006/relationships/ctrlProp" Target="../ctrlProps/ctrlProp80.xml"/><Relationship Id="rId66" Type="http://schemas.openxmlformats.org/officeDocument/2006/relationships/ctrlProp" Target="../ctrlProps/ctrlProp88.xml"/><Relationship Id="rId74" Type="http://schemas.openxmlformats.org/officeDocument/2006/relationships/ctrlProp" Target="../ctrlProps/ctrlProp96.xml"/><Relationship Id="rId79" Type="http://schemas.openxmlformats.org/officeDocument/2006/relationships/ctrlProp" Target="../ctrlProps/ctrlProp101.xml"/><Relationship Id="rId87" Type="http://schemas.openxmlformats.org/officeDocument/2006/relationships/ctrlProp" Target="../ctrlProps/ctrlProp109.xml"/><Relationship Id="rId102" Type="http://schemas.openxmlformats.org/officeDocument/2006/relationships/ctrlProp" Target="../ctrlProps/ctrlProp124.xml"/><Relationship Id="rId5" Type="http://schemas.openxmlformats.org/officeDocument/2006/relationships/ctrlProp" Target="../ctrlProps/ctrlProp27.xml"/><Relationship Id="rId61" Type="http://schemas.openxmlformats.org/officeDocument/2006/relationships/ctrlProp" Target="../ctrlProps/ctrlProp83.xml"/><Relationship Id="rId82" Type="http://schemas.openxmlformats.org/officeDocument/2006/relationships/ctrlProp" Target="../ctrlProps/ctrlProp104.xml"/><Relationship Id="rId90" Type="http://schemas.openxmlformats.org/officeDocument/2006/relationships/ctrlProp" Target="../ctrlProps/ctrlProp112.xml"/><Relationship Id="rId95" Type="http://schemas.openxmlformats.org/officeDocument/2006/relationships/ctrlProp" Target="../ctrlProps/ctrlProp117.xml"/><Relationship Id="rId19" Type="http://schemas.openxmlformats.org/officeDocument/2006/relationships/ctrlProp" Target="../ctrlProps/ctrlProp4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 Id="rId35" Type="http://schemas.openxmlformats.org/officeDocument/2006/relationships/ctrlProp" Target="../ctrlProps/ctrlProp57.xml"/><Relationship Id="rId43" Type="http://schemas.openxmlformats.org/officeDocument/2006/relationships/ctrlProp" Target="../ctrlProps/ctrlProp65.xml"/><Relationship Id="rId48" Type="http://schemas.openxmlformats.org/officeDocument/2006/relationships/ctrlProp" Target="../ctrlProps/ctrlProp70.xml"/><Relationship Id="rId56" Type="http://schemas.openxmlformats.org/officeDocument/2006/relationships/ctrlProp" Target="../ctrlProps/ctrlProp78.xml"/><Relationship Id="rId64" Type="http://schemas.openxmlformats.org/officeDocument/2006/relationships/ctrlProp" Target="../ctrlProps/ctrlProp86.xml"/><Relationship Id="rId69" Type="http://schemas.openxmlformats.org/officeDocument/2006/relationships/ctrlProp" Target="../ctrlProps/ctrlProp91.xml"/><Relationship Id="rId77" Type="http://schemas.openxmlformats.org/officeDocument/2006/relationships/ctrlProp" Target="../ctrlProps/ctrlProp99.xml"/><Relationship Id="rId100" Type="http://schemas.openxmlformats.org/officeDocument/2006/relationships/ctrlProp" Target="../ctrlProps/ctrlProp122.xml"/><Relationship Id="rId105" Type="http://schemas.openxmlformats.org/officeDocument/2006/relationships/ctrlProp" Target="../ctrlProps/ctrlProp127.xml"/><Relationship Id="rId8" Type="http://schemas.openxmlformats.org/officeDocument/2006/relationships/ctrlProp" Target="../ctrlProps/ctrlProp30.xml"/><Relationship Id="rId51" Type="http://schemas.openxmlformats.org/officeDocument/2006/relationships/ctrlProp" Target="../ctrlProps/ctrlProp73.xml"/><Relationship Id="rId72" Type="http://schemas.openxmlformats.org/officeDocument/2006/relationships/ctrlProp" Target="../ctrlProps/ctrlProp94.xml"/><Relationship Id="rId80" Type="http://schemas.openxmlformats.org/officeDocument/2006/relationships/ctrlProp" Target="../ctrlProps/ctrlProp102.xml"/><Relationship Id="rId85" Type="http://schemas.openxmlformats.org/officeDocument/2006/relationships/ctrlProp" Target="../ctrlProps/ctrlProp107.xml"/><Relationship Id="rId93" Type="http://schemas.openxmlformats.org/officeDocument/2006/relationships/ctrlProp" Target="../ctrlProps/ctrlProp115.xml"/><Relationship Id="rId98" Type="http://schemas.openxmlformats.org/officeDocument/2006/relationships/ctrlProp" Target="../ctrlProps/ctrlProp120.xml"/><Relationship Id="rId3" Type="http://schemas.openxmlformats.org/officeDocument/2006/relationships/vmlDrawing" Target="../drawings/vmlDrawing2.v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trlProp" Target="../ctrlProps/ctrlProp55.xml"/><Relationship Id="rId38" Type="http://schemas.openxmlformats.org/officeDocument/2006/relationships/ctrlProp" Target="../ctrlProps/ctrlProp60.xml"/><Relationship Id="rId46" Type="http://schemas.openxmlformats.org/officeDocument/2006/relationships/ctrlProp" Target="../ctrlProps/ctrlProp68.xml"/><Relationship Id="rId59" Type="http://schemas.openxmlformats.org/officeDocument/2006/relationships/ctrlProp" Target="../ctrlProps/ctrlProp81.xml"/><Relationship Id="rId67" Type="http://schemas.openxmlformats.org/officeDocument/2006/relationships/ctrlProp" Target="../ctrlProps/ctrlProp89.xml"/><Relationship Id="rId103" Type="http://schemas.openxmlformats.org/officeDocument/2006/relationships/ctrlProp" Target="../ctrlProps/ctrlProp125.xml"/><Relationship Id="rId108" Type="http://schemas.openxmlformats.org/officeDocument/2006/relationships/ctrlProp" Target="../ctrlProps/ctrlProp130.xml"/><Relationship Id="rId20" Type="http://schemas.openxmlformats.org/officeDocument/2006/relationships/ctrlProp" Target="../ctrlProps/ctrlProp42.xml"/><Relationship Id="rId41" Type="http://schemas.openxmlformats.org/officeDocument/2006/relationships/ctrlProp" Target="../ctrlProps/ctrlProp63.xml"/><Relationship Id="rId54" Type="http://schemas.openxmlformats.org/officeDocument/2006/relationships/ctrlProp" Target="../ctrlProps/ctrlProp76.xml"/><Relationship Id="rId62" Type="http://schemas.openxmlformats.org/officeDocument/2006/relationships/ctrlProp" Target="../ctrlProps/ctrlProp84.xml"/><Relationship Id="rId70" Type="http://schemas.openxmlformats.org/officeDocument/2006/relationships/ctrlProp" Target="../ctrlProps/ctrlProp92.xml"/><Relationship Id="rId75" Type="http://schemas.openxmlformats.org/officeDocument/2006/relationships/ctrlProp" Target="../ctrlProps/ctrlProp97.xml"/><Relationship Id="rId83" Type="http://schemas.openxmlformats.org/officeDocument/2006/relationships/ctrlProp" Target="../ctrlProps/ctrlProp105.xml"/><Relationship Id="rId88" Type="http://schemas.openxmlformats.org/officeDocument/2006/relationships/ctrlProp" Target="../ctrlProps/ctrlProp110.xml"/><Relationship Id="rId91" Type="http://schemas.openxmlformats.org/officeDocument/2006/relationships/ctrlProp" Target="../ctrlProps/ctrlProp113.xml"/><Relationship Id="rId96" Type="http://schemas.openxmlformats.org/officeDocument/2006/relationships/ctrlProp" Target="../ctrlProps/ctrlProp118.xml"/><Relationship Id="rId1" Type="http://schemas.openxmlformats.org/officeDocument/2006/relationships/printerSettings" Target="../printerSettings/printerSettings2.bin"/><Relationship Id="rId6" Type="http://schemas.openxmlformats.org/officeDocument/2006/relationships/ctrlProp" Target="../ctrlProps/ctrlProp28.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36" Type="http://schemas.openxmlformats.org/officeDocument/2006/relationships/ctrlProp" Target="../ctrlProps/ctrlProp58.xml"/><Relationship Id="rId49" Type="http://schemas.openxmlformats.org/officeDocument/2006/relationships/ctrlProp" Target="../ctrlProps/ctrlProp71.xml"/><Relationship Id="rId57" Type="http://schemas.openxmlformats.org/officeDocument/2006/relationships/ctrlProp" Target="../ctrlProps/ctrlProp79.xml"/><Relationship Id="rId106" Type="http://schemas.openxmlformats.org/officeDocument/2006/relationships/ctrlProp" Target="../ctrlProps/ctrlProp128.xml"/><Relationship Id="rId10" Type="http://schemas.openxmlformats.org/officeDocument/2006/relationships/ctrlProp" Target="../ctrlProps/ctrlProp32.xml"/><Relationship Id="rId31" Type="http://schemas.openxmlformats.org/officeDocument/2006/relationships/ctrlProp" Target="../ctrlProps/ctrlProp53.xml"/><Relationship Id="rId44" Type="http://schemas.openxmlformats.org/officeDocument/2006/relationships/ctrlProp" Target="../ctrlProps/ctrlProp66.xml"/><Relationship Id="rId52" Type="http://schemas.openxmlformats.org/officeDocument/2006/relationships/ctrlProp" Target="../ctrlProps/ctrlProp74.xml"/><Relationship Id="rId60" Type="http://schemas.openxmlformats.org/officeDocument/2006/relationships/ctrlProp" Target="../ctrlProps/ctrlProp82.xml"/><Relationship Id="rId65" Type="http://schemas.openxmlformats.org/officeDocument/2006/relationships/ctrlProp" Target="../ctrlProps/ctrlProp87.xml"/><Relationship Id="rId73" Type="http://schemas.openxmlformats.org/officeDocument/2006/relationships/ctrlProp" Target="../ctrlProps/ctrlProp95.xml"/><Relationship Id="rId78" Type="http://schemas.openxmlformats.org/officeDocument/2006/relationships/ctrlProp" Target="../ctrlProps/ctrlProp100.xml"/><Relationship Id="rId81" Type="http://schemas.openxmlformats.org/officeDocument/2006/relationships/ctrlProp" Target="../ctrlProps/ctrlProp103.xml"/><Relationship Id="rId86" Type="http://schemas.openxmlformats.org/officeDocument/2006/relationships/ctrlProp" Target="../ctrlProps/ctrlProp108.xml"/><Relationship Id="rId94" Type="http://schemas.openxmlformats.org/officeDocument/2006/relationships/ctrlProp" Target="../ctrlProps/ctrlProp116.xml"/><Relationship Id="rId99" Type="http://schemas.openxmlformats.org/officeDocument/2006/relationships/ctrlProp" Target="../ctrlProps/ctrlProp121.xml"/><Relationship Id="rId101" Type="http://schemas.openxmlformats.org/officeDocument/2006/relationships/ctrlProp" Target="../ctrlProps/ctrlProp123.xml"/><Relationship Id="rId4" Type="http://schemas.openxmlformats.org/officeDocument/2006/relationships/ctrlProp" Target="../ctrlProps/ctrlProp26.xml"/><Relationship Id="rId9" Type="http://schemas.openxmlformats.org/officeDocument/2006/relationships/ctrlProp" Target="../ctrlProps/ctrlProp31.xml"/><Relationship Id="rId13" Type="http://schemas.openxmlformats.org/officeDocument/2006/relationships/ctrlProp" Target="../ctrlProps/ctrlProp35.xml"/><Relationship Id="rId18" Type="http://schemas.openxmlformats.org/officeDocument/2006/relationships/ctrlProp" Target="../ctrlProps/ctrlProp40.xml"/><Relationship Id="rId39" Type="http://schemas.openxmlformats.org/officeDocument/2006/relationships/ctrlProp" Target="../ctrlProps/ctrlProp61.xml"/><Relationship Id="rId34" Type="http://schemas.openxmlformats.org/officeDocument/2006/relationships/ctrlProp" Target="../ctrlProps/ctrlProp56.xml"/><Relationship Id="rId50" Type="http://schemas.openxmlformats.org/officeDocument/2006/relationships/ctrlProp" Target="../ctrlProps/ctrlProp72.xml"/><Relationship Id="rId55" Type="http://schemas.openxmlformats.org/officeDocument/2006/relationships/ctrlProp" Target="../ctrlProps/ctrlProp77.xml"/><Relationship Id="rId76" Type="http://schemas.openxmlformats.org/officeDocument/2006/relationships/ctrlProp" Target="../ctrlProps/ctrlProp98.xml"/><Relationship Id="rId97" Type="http://schemas.openxmlformats.org/officeDocument/2006/relationships/ctrlProp" Target="../ctrlProps/ctrlProp119.xml"/><Relationship Id="rId104" Type="http://schemas.openxmlformats.org/officeDocument/2006/relationships/ctrlProp" Target="../ctrlProps/ctrlProp126.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53.xml"/><Relationship Id="rId21" Type="http://schemas.openxmlformats.org/officeDocument/2006/relationships/ctrlProp" Target="../ctrlProps/ctrlProp148.xml"/><Relationship Id="rId42" Type="http://schemas.openxmlformats.org/officeDocument/2006/relationships/ctrlProp" Target="../ctrlProps/ctrlProp169.xml"/><Relationship Id="rId47" Type="http://schemas.openxmlformats.org/officeDocument/2006/relationships/ctrlProp" Target="../ctrlProps/ctrlProp174.xml"/><Relationship Id="rId63" Type="http://schemas.openxmlformats.org/officeDocument/2006/relationships/ctrlProp" Target="../ctrlProps/ctrlProp190.xml"/><Relationship Id="rId68" Type="http://schemas.openxmlformats.org/officeDocument/2006/relationships/ctrlProp" Target="../ctrlProps/ctrlProp195.xml"/><Relationship Id="rId84" Type="http://schemas.openxmlformats.org/officeDocument/2006/relationships/ctrlProp" Target="../ctrlProps/ctrlProp211.xml"/><Relationship Id="rId89" Type="http://schemas.openxmlformats.org/officeDocument/2006/relationships/ctrlProp" Target="../ctrlProps/ctrlProp216.xml"/><Relationship Id="rId7" Type="http://schemas.openxmlformats.org/officeDocument/2006/relationships/ctrlProp" Target="../ctrlProps/ctrlProp134.xml"/><Relationship Id="rId71" Type="http://schemas.openxmlformats.org/officeDocument/2006/relationships/ctrlProp" Target="../ctrlProps/ctrlProp198.xml"/><Relationship Id="rId92" Type="http://schemas.openxmlformats.org/officeDocument/2006/relationships/ctrlProp" Target="../ctrlProps/ctrlProp219.xml"/><Relationship Id="rId2" Type="http://schemas.openxmlformats.org/officeDocument/2006/relationships/drawing" Target="../drawings/drawing3.xml"/><Relationship Id="rId16" Type="http://schemas.openxmlformats.org/officeDocument/2006/relationships/ctrlProp" Target="../ctrlProps/ctrlProp143.xml"/><Relationship Id="rId29" Type="http://schemas.openxmlformats.org/officeDocument/2006/relationships/ctrlProp" Target="../ctrlProps/ctrlProp156.xml"/><Relationship Id="rId107" Type="http://schemas.openxmlformats.org/officeDocument/2006/relationships/ctrlProp" Target="../ctrlProps/ctrlProp234.xml"/><Relationship Id="rId11" Type="http://schemas.openxmlformats.org/officeDocument/2006/relationships/ctrlProp" Target="../ctrlProps/ctrlProp138.xml"/><Relationship Id="rId24" Type="http://schemas.openxmlformats.org/officeDocument/2006/relationships/ctrlProp" Target="../ctrlProps/ctrlProp151.xml"/><Relationship Id="rId32" Type="http://schemas.openxmlformats.org/officeDocument/2006/relationships/ctrlProp" Target="../ctrlProps/ctrlProp159.xml"/><Relationship Id="rId37" Type="http://schemas.openxmlformats.org/officeDocument/2006/relationships/ctrlProp" Target="../ctrlProps/ctrlProp164.xml"/><Relationship Id="rId40" Type="http://schemas.openxmlformats.org/officeDocument/2006/relationships/ctrlProp" Target="../ctrlProps/ctrlProp167.xml"/><Relationship Id="rId45" Type="http://schemas.openxmlformats.org/officeDocument/2006/relationships/ctrlProp" Target="../ctrlProps/ctrlProp172.xml"/><Relationship Id="rId53" Type="http://schemas.openxmlformats.org/officeDocument/2006/relationships/ctrlProp" Target="../ctrlProps/ctrlProp180.xml"/><Relationship Id="rId58" Type="http://schemas.openxmlformats.org/officeDocument/2006/relationships/ctrlProp" Target="../ctrlProps/ctrlProp185.xml"/><Relationship Id="rId66" Type="http://schemas.openxmlformats.org/officeDocument/2006/relationships/ctrlProp" Target="../ctrlProps/ctrlProp193.xml"/><Relationship Id="rId74" Type="http://schemas.openxmlformats.org/officeDocument/2006/relationships/ctrlProp" Target="../ctrlProps/ctrlProp201.xml"/><Relationship Id="rId79" Type="http://schemas.openxmlformats.org/officeDocument/2006/relationships/ctrlProp" Target="../ctrlProps/ctrlProp206.xml"/><Relationship Id="rId87" Type="http://schemas.openxmlformats.org/officeDocument/2006/relationships/ctrlProp" Target="../ctrlProps/ctrlProp214.xml"/><Relationship Id="rId102" Type="http://schemas.openxmlformats.org/officeDocument/2006/relationships/ctrlProp" Target="../ctrlProps/ctrlProp229.xml"/><Relationship Id="rId5" Type="http://schemas.openxmlformats.org/officeDocument/2006/relationships/ctrlProp" Target="../ctrlProps/ctrlProp132.xml"/><Relationship Id="rId61" Type="http://schemas.openxmlformats.org/officeDocument/2006/relationships/ctrlProp" Target="../ctrlProps/ctrlProp188.xml"/><Relationship Id="rId82" Type="http://schemas.openxmlformats.org/officeDocument/2006/relationships/ctrlProp" Target="../ctrlProps/ctrlProp209.xml"/><Relationship Id="rId90" Type="http://schemas.openxmlformats.org/officeDocument/2006/relationships/ctrlProp" Target="../ctrlProps/ctrlProp217.xml"/><Relationship Id="rId95" Type="http://schemas.openxmlformats.org/officeDocument/2006/relationships/ctrlProp" Target="../ctrlProps/ctrlProp222.xml"/><Relationship Id="rId19" Type="http://schemas.openxmlformats.org/officeDocument/2006/relationships/ctrlProp" Target="../ctrlProps/ctrlProp146.xml"/><Relationship Id="rId14" Type="http://schemas.openxmlformats.org/officeDocument/2006/relationships/ctrlProp" Target="../ctrlProps/ctrlProp141.xml"/><Relationship Id="rId22" Type="http://schemas.openxmlformats.org/officeDocument/2006/relationships/ctrlProp" Target="../ctrlProps/ctrlProp149.xml"/><Relationship Id="rId27" Type="http://schemas.openxmlformats.org/officeDocument/2006/relationships/ctrlProp" Target="../ctrlProps/ctrlProp154.xml"/><Relationship Id="rId30" Type="http://schemas.openxmlformats.org/officeDocument/2006/relationships/ctrlProp" Target="../ctrlProps/ctrlProp157.xml"/><Relationship Id="rId35" Type="http://schemas.openxmlformats.org/officeDocument/2006/relationships/ctrlProp" Target="../ctrlProps/ctrlProp162.xml"/><Relationship Id="rId43" Type="http://schemas.openxmlformats.org/officeDocument/2006/relationships/ctrlProp" Target="../ctrlProps/ctrlProp170.xml"/><Relationship Id="rId48" Type="http://schemas.openxmlformats.org/officeDocument/2006/relationships/ctrlProp" Target="../ctrlProps/ctrlProp175.xml"/><Relationship Id="rId56" Type="http://schemas.openxmlformats.org/officeDocument/2006/relationships/ctrlProp" Target="../ctrlProps/ctrlProp183.xml"/><Relationship Id="rId64" Type="http://schemas.openxmlformats.org/officeDocument/2006/relationships/ctrlProp" Target="../ctrlProps/ctrlProp191.xml"/><Relationship Id="rId69" Type="http://schemas.openxmlformats.org/officeDocument/2006/relationships/ctrlProp" Target="../ctrlProps/ctrlProp196.xml"/><Relationship Id="rId77" Type="http://schemas.openxmlformats.org/officeDocument/2006/relationships/ctrlProp" Target="../ctrlProps/ctrlProp204.xml"/><Relationship Id="rId100" Type="http://schemas.openxmlformats.org/officeDocument/2006/relationships/ctrlProp" Target="../ctrlProps/ctrlProp227.xml"/><Relationship Id="rId105" Type="http://schemas.openxmlformats.org/officeDocument/2006/relationships/ctrlProp" Target="../ctrlProps/ctrlProp232.xml"/><Relationship Id="rId8" Type="http://schemas.openxmlformats.org/officeDocument/2006/relationships/ctrlProp" Target="../ctrlProps/ctrlProp135.xml"/><Relationship Id="rId51" Type="http://schemas.openxmlformats.org/officeDocument/2006/relationships/ctrlProp" Target="../ctrlProps/ctrlProp178.xml"/><Relationship Id="rId72" Type="http://schemas.openxmlformats.org/officeDocument/2006/relationships/ctrlProp" Target="../ctrlProps/ctrlProp199.xml"/><Relationship Id="rId80" Type="http://schemas.openxmlformats.org/officeDocument/2006/relationships/ctrlProp" Target="../ctrlProps/ctrlProp207.xml"/><Relationship Id="rId85" Type="http://schemas.openxmlformats.org/officeDocument/2006/relationships/ctrlProp" Target="../ctrlProps/ctrlProp212.xml"/><Relationship Id="rId93" Type="http://schemas.openxmlformats.org/officeDocument/2006/relationships/ctrlProp" Target="../ctrlProps/ctrlProp220.xml"/><Relationship Id="rId98" Type="http://schemas.openxmlformats.org/officeDocument/2006/relationships/ctrlProp" Target="../ctrlProps/ctrlProp225.xml"/><Relationship Id="rId3" Type="http://schemas.openxmlformats.org/officeDocument/2006/relationships/vmlDrawing" Target="../drawings/vmlDrawing3.vml"/><Relationship Id="rId12" Type="http://schemas.openxmlformats.org/officeDocument/2006/relationships/ctrlProp" Target="../ctrlProps/ctrlProp139.xml"/><Relationship Id="rId17" Type="http://schemas.openxmlformats.org/officeDocument/2006/relationships/ctrlProp" Target="../ctrlProps/ctrlProp144.xml"/><Relationship Id="rId25" Type="http://schemas.openxmlformats.org/officeDocument/2006/relationships/ctrlProp" Target="../ctrlProps/ctrlProp152.xml"/><Relationship Id="rId33" Type="http://schemas.openxmlformats.org/officeDocument/2006/relationships/ctrlProp" Target="../ctrlProps/ctrlProp160.xml"/><Relationship Id="rId38" Type="http://schemas.openxmlformats.org/officeDocument/2006/relationships/ctrlProp" Target="../ctrlProps/ctrlProp165.xml"/><Relationship Id="rId46" Type="http://schemas.openxmlformats.org/officeDocument/2006/relationships/ctrlProp" Target="../ctrlProps/ctrlProp173.xml"/><Relationship Id="rId59" Type="http://schemas.openxmlformats.org/officeDocument/2006/relationships/ctrlProp" Target="../ctrlProps/ctrlProp186.xml"/><Relationship Id="rId67" Type="http://schemas.openxmlformats.org/officeDocument/2006/relationships/ctrlProp" Target="../ctrlProps/ctrlProp194.xml"/><Relationship Id="rId103" Type="http://schemas.openxmlformats.org/officeDocument/2006/relationships/ctrlProp" Target="../ctrlProps/ctrlProp230.xml"/><Relationship Id="rId108" Type="http://schemas.openxmlformats.org/officeDocument/2006/relationships/ctrlProp" Target="../ctrlProps/ctrlProp235.xml"/><Relationship Id="rId20" Type="http://schemas.openxmlformats.org/officeDocument/2006/relationships/ctrlProp" Target="../ctrlProps/ctrlProp147.xml"/><Relationship Id="rId41" Type="http://schemas.openxmlformats.org/officeDocument/2006/relationships/ctrlProp" Target="../ctrlProps/ctrlProp168.xml"/><Relationship Id="rId54" Type="http://schemas.openxmlformats.org/officeDocument/2006/relationships/ctrlProp" Target="../ctrlProps/ctrlProp181.xml"/><Relationship Id="rId62" Type="http://schemas.openxmlformats.org/officeDocument/2006/relationships/ctrlProp" Target="../ctrlProps/ctrlProp189.xml"/><Relationship Id="rId70" Type="http://schemas.openxmlformats.org/officeDocument/2006/relationships/ctrlProp" Target="../ctrlProps/ctrlProp197.xml"/><Relationship Id="rId75" Type="http://schemas.openxmlformats.org/officeDocument/2006/relationships/ctrlProp" Target="../ctrlProps/ctrlProp202.xml"/><Relationship Id="rId83" Type="http://schemas.openxmlformats.org/officeDocument/2006/relationships/ctrlProp" Target="../ctrlProps/ctrlProp210.xml"/><Relationship Id="rId88" Type="http://schemas.openxmlformats.org/officeDocument/2006/relationships/ctrlProp" Target="../ctrlProps/ctrlProp215.xml"/><Relationship Id="rId91" Type="http://schemas.openxmlformats.org/officeDocument/2006/relationships/ctrlProp" Target="../ctrlProps/ctrlProp218.xml"/><Relationship Id="rId96" Type="http://schemas.openxmlformats.org/officeDocument/2006/relationships/ctrlProp" Target="../ctrlProps/ctrlProp223.xml"/><Relationship Id="rId1" Type="http://schemas.openxmlformats.org/officeDocument/2006/relationships/printerSettings" Target="../printerSettings/printerSettings3.bin"/><Relationship Id="rId6" Type="http://schemas.openxmlformats.org/officeDocument/2006/relationships/ctrlProp" Target="../ctrlProps/ctrlProp133.xml"/><Relationship Id="rId15" Type="http://schemas.openxmlformats.org/officeDocument/2006/relationships/ctrlProp" Target="../ctrlProps/ctrlProp142.xml"/><Relationship Id="rId23" Type="http://schemas.openxmlformats.org/officeDocument/2006/relationships/ctrlProp" Target="../ctrlProps/ctrlProp150.xml"/><Relationship Id="rId28" Type="http://schemas.openxmlformats.org/officeDocument/2006/relationships/ctrlProp" Target="../ctrlProps/ctrlProp155.xml"/><Relationship Id="rId36" Type="http://schemas.openxmlformats.org/officeDocument/2006/relationships/ctrlProp" Target="../ctrlProps/ctrlProp163.xml"/><Relationship Id="rId49" Type="http://schemas.openxmlformats.org/officeDocument/2006/relationships/ctrlProp" Target="../ctrlProps/ctrlProp176.xml"/><Relationship Id="rId57" Type="http://schemas.openxmlformats.org/officeDocument/2006/relationships/ctrlProp" Target="../ctrlProps/ctrlProp184.xml"/><Relationship Id="rId106" Type="http://schemas.openxmlformats.org/officeDocument/2006/relationships/ctrlProp" Target="../ctrlProps/ctrlProp233.xml"/><Relationship Id="rId10" Type="http://schemas.openxmlformats.org/officeDocument/2006/relationships/ctrlProp" Target="../ctrlProps/ctrlProp137.xml"/><Relationship Id="rId31" Type="http://schemas.openxmlformats.org/officeDocument/2006/relationships/ctrlProp" Target="../ctrlProps/ctrlProp158.xml"/><Relationship Id="rId44" Type="http://schemas.openxmlformats.org/officeDocument/2006/relationships/ctrlProp" Target="../ctrlProps/ctrlProp171.xml"/><Relationship Id="rId52" Type="http://schemas.openxmlformats.org/officeDocument/2006/relationships/ctrlProp" Target="../ctrlProps/ctrlProp179.xml"/><Relationship Id="rId60" Type="http://schemas.openxmlformats.org/officeDocument/2006/relationships/ctrlProp" Target="../ctrlProps/ctrlProp187.xml"/><Relationship Id="rId65" Type="http://schemas.openxmlformats.org/officeDocument/2006/relationships/ctrlProp" Target="../ctrlProps/ctrlProp192.xml"/><Relationship Id="rId73" Type="http://schemas.openxmlformats.org/officeDocument/2006/relationships/ctrlProp" Target="../ctrlProps/ctrlProp200.xml"/><Relationship Id="rId78" Type="http://schemas.openxmlformats.org/officeDocument/2006/relationships/ctrlProp" Target="../ctrlProps/ctrlProp205.xml"/><Relationship Id="rId81" Type="http://schemas.openxmlformats.org/officeDocument/2006/relationships/ctrlProp" Target="../ctrlProps/ctrlProp208.xml"/><Relationship Id="rId86" Type="http://schemas.openxmlformats.org/officeDocument/2006/relationships/ctrlProp" Target="../ctrlProps/ctrlProp213.xml"/><Relationship Id="rId94" Type="http://schemas.openxmlformats.org/officeDocument/2006/relationships/ctrlProp" Target="../ctrlProps/ctrlProp221.xml"/><Relationship Id="rId99" Type="http://schemas.openxmlformats.org/officeDocument/2006/relationships/ctrlProp" Target="../ctrlProps/ctrlProp226.xml"/><Relationship Id="rId101" Type="http://schemas.openxmlformats.org/officeDocument/2006/relationships/ctrlProp" Target="../ctrlProps/ctrlProp228.xml"/><Relationship Id="rId4" Type="http://schemas.openxmlformats.org/officeDocument/2006/relationships/ctrlProp" Target="../ctrlProps/ctrlProp131.xml"/><Relationship Id="rId9" Type="http://schemas.openxmlformats.org/officeDocument/2006/relationships/ctrlProp" Target="../ctrlProps/ctrlProp136.xml"/><Relationship Id="rId13" Type="http://schemas.openxmlformats.org/officeDocument/2006/relationships/ctrlProp" Target="../ctrlProps/ctrlProp140.xml"/><Relationship Id="rId18" Type="http://schemas.openxmlformats.org/officeDocument/2006/relationships/ctrlProp" Target="../ctrlProps/ctrlProp145.xml"/><Relationship Id="rId39" Type="http://schemas.openxmlformats.org/officeDocument/2006/relationships/ctrlProp" Target="../ctrlProps/ctrlProp166.xml"/><Relationship Id="rId34" Type="http://schemas.openxmlformats.org/officeDocument/2006/relationships/ctrlProp" Target="../ctrlProps/ctrlProp161.xml"/><Relationship Id="rId50" Type="http://schemas.openxmlformats.org/officeDocument/2006/relationships/ctrlProp" Target="../ctrlProps/ctrlProp177.xml"/><Relationship Id="rId55" Type="http://schemas.openxmlformats.org/officeDocument/2006/relationships/ctrlProp" Target="../ctrlProps/ctrlProp182.xml"/><Relationship Id="rId76" Type="http://schemas.openxmlformats.org/officeDocument/2006/relationships/ctrlProp" Target="../ctrlProps/ctrlProp203.xml"/><Relationship Id="rId97" Type="http://schemas.openxmlformats.org/officeDocument/2006/relationships/ctrlProp" Target="../ctrlProps/ctrlProp224.xml"/><Relationship Id="rId104" Type="http://schemas.openxmlformats.org/officeDocument/2006/relationships/ctrlProp" Target="../ctrlProps/ctrlProp231.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58.xml"/><Relationship Id="rId21" Type="http://schemas.openxmlformats.org/officeDocument/2006/relationships/ctrlProp" Target="../ctrlProps/ctrlProp253.xml"/><Relationship Id="rId42" Type="http://schemas.openxmlformats.org/officeDocument/2006/relationships/ctrlProp" Target="../ctrlProps/ctrlProp274.xml"/><Relationship Id="rId47" Type="http://schemas.openxmlformats.org/officeDocument/2006/relationships/ctrlProp" Target="../ctrlProps/ctrlProp279.xml"/><Relationship Id="rId63" Type="http://schemas.openxmlformats.org/officeDocument/2006/relationships/ctrlProp" Target="../ctrlProps/ctrlProp295.xml"/><Relationship Id="rId68" Type="http://schemas.openxmlformats.org/officeDocument/2006/relationships/ctrlProp" Target="../ctrlProps/ctrlProp300.xml"/><Relationship Id="rId84" Type="http://schemas.openxmlformats.org/officeDocument/2006/relationships/ctrlProp" Target="../ctrlProps/ctrlProp316.xml"/><Relationship Id="rId89" Type="http://schemas.openxmlformats.org/officeDocument/2006/relationships/ctrlProp" Target="../ctrlProps/ctrlProp321.xml"/><Relationship Id="rId7" Type="http://schemas.openxmlformats.org/officeDocument/2006/relationships/ctrlProp" Target="../ctrlProps/ctrlProp239.xml"/><Relationship Id="rId71" Type="http://schemas.openxmlformats.org/officeDocument/2006/relationships/ctrlProp" Target="../ctrlProps/ctrlProp303.xml"/><Relationship Id="rId92" Type="http://schemas.openxmlformats.org/officeDocument/2006/relationships/ctrlProp" Target="../ctrlProps/ctrlProp324.xml"/><Relationship Id="rId2" Type="http://schemas.openxmlformats.org/officeDocument/2006/relationships/drawing" Target="../drawings/drawing4.xml"/><Relationship Id="rId16" Type="http://schemas.openxmlformats.org/officeDocument/2006/relationships/ctrlProp" Target="../ctrlProps/ctrlProp248.xml"/><Relationship Id="rId29" Type="http://schemas.openxmlformats.org/officeDocument/2006/relationships/ctrlProp" Target="../ctrlProps/ctrlProp261.xml"/><Relationship Id="rId107" Type="http://schemas.openxmlformats.org/officeDocument/2006/relationships/ctrlProp" Target="../ctrlProps/ctrlProp339.xml"/><Relationship Id="rId11" Type="http://schemas.openxmlformats.org/officeDocument/2006/relationships/ctrlProp" Target="../ctrlProps/ctrlProp243.xml"/><Relationship Id="rId24" Type="http://schemas.openxmlformats.org/officeDocument/2006/relationships/ctrlProp" Target="../ctrlProps/ctrlProp256.xml"/><Relationship Id="rId32" Type="http://schemas.openxmlformats.org/officeDocument/2006/relationships/ctrlProp" Target="../ctrlProps/ctrlProp264.xml"/><Relationship Id="rId37" Type="http://schemas.openxmlformats.org/officeDocument/2006/relationships/ctrlProp" Target="../ctrlProps/ctrlProp269.xml"/><Relationship Id="rId40" Type="http://schemas.openxmlformats.org/officeDocument/2006/relationships/ctrlProp" Target="../ctrlProps/ctrlProp272.xml"/><Relationship Id="rId45" Type="http://schemas.openxmlformats.org/officeDocument/2006/relationships/ctrlProp" Target="../ctrlProps/ctrlProp277.xml"/><Relationship Id="rId53" Type="http://schemas.openxmlformats.org/officeDocument/2006/relationships/ctrlProp" Target="../ctrlProps/ctrlProp285.xml"/><Relationship Id="rId58" Type="http://schemas.openxmlformats.org/officeDocument/2006/relationships/ctrlProp" Target="../ctrlProps/ctrlProp290.xml"/><Relationship Id="rId66" Type="http://schemas.openxmlformats.org/officeDocument/2006/relationships/ctrlProp" Target="../ctrlProps/ctrlProp298.xml"/><Relationship Id="rId74" Type="http://schemas.openxmlformats.org/officeDocument/2006/relationships/ctrlProp" Target="../ctrlProps/ctrlProp306.xml"/><Relationship Id="rId79" Type="http://schemas.openxmlformats.org/officeDocument/2006/relationships/ctrlProp" Target="../ctrlProps/ctrlProp311.xml"/><Relationship Id="rId87" Type="http://schemas.openxmlformats.org/officeDocument/2006/relationships/ctrlProp" Target="../ctrlProps/ctrlProp319.xml"/><Relationship Id="rId102" Type="http://schemas.openxmlformats.org/officeDocument/2006/relationships/ctrlProp" Target="../ctrlProps/ctrlProp334.xml"/><Relationship Id="rId5" Type="http://schemas.openxmlformats.org/officeDocument/2006/relationships/ctrlProp" Target="../ctrlProps/ctrlProp237.xml"/><Relationship Id="rId61" Type="http://schemas.openxmlformats.org/officeDocument/2006/relationships/ctrlProp" Target="../ctrlProps/ctrlProp293.xml"/><Relationship Id="rId82" Type="http://schemas.openxmlformats.org/officeDocument/2006/relationships/ctrlProp" Target="../ctrlProps/ctrlProp314.xml"/><Relationship Id="rId90" Type="http://schemas.openxmlformats.org/officeDocument/2006/relationships/ctrlProp" Target="../ctrlProps/ctrlProp322.xml"/><Relationship Id="rId95" Type="http://schemas.openxmlformats.org/officeDocument/2006/relationships/ctrlProp" Target="../ctrlProps/ctrlProp327.xml"/><Relationship Id="rId19" Type="http://schemas.openxmlformats.org/officeDocument/2006/relationships/ctrlProp" Target="../ctrlProps/ctrlProp251.xml"/><Relationship Id="rId14" Type="http://schemas.openxmlformats.org/officeDocument/2006/relationships/ctrlProp" Target="../ctrlProps/ctrlProp246.xml"/><Relationship Id="rId22" Type="http://schemas.openxmlformats.org/officeDocument/2006/relationships/ctrlProp" Target="../ctrlProps/ctrlProp254.xml"/><Relationship Id="rId27" Type="http://schemas.openxmlformats.org/officeDocument/2006/relationships/ctrlProp" Target="../ctrlProps/ctrlProp259.xml"/><Relationship Id="rId30" Type="http://schemas.openxmlformats.org/officeDocument/2006/relationships/ctrlProp" Target="../ctrlProps/ctrlProp262.xml"/><Relationship Id="rId35" Type="http://schemas.openxmlformats.org/officeDocument/2006/relationships/ctrlProp" Target="../ctrlProps/ctrlProp267.xml"/><Relationship Id="rId43" Type="http://schemas.openxmlformats.org/officeDocument/2006/relationships/ctrlProp" Target="../ctrlProps/ctrlProp275.xml"/><Relationship Id="rId48" Type="http://schemas.openxmlformats.org/officeDocument/2006/relationships/ctrlProp" Target="../ctrlProps/ctrlProp280.xml"/><Relationship Id="rId56" Type="http://schemas.openxmlformats.org/officeDocument/2006/relationships/ctrlProp" Target="../ctrlProps/ctrlProp288.xml"/><Relationship Id="rId64" Type="http://schemas.openxmlformats.org/officeDocument/2006/relationships/ctrlProp" Target="../ctrlProps/ctrlProp296.xml"/><Relationship Id="rId69" Type="http://schemas.openxmlformats.org/officeDocument/2006/relationships/ctrlProp" Target="../ctrlProps/ctrlProp301.xml"/><Relationship Id="rId77" Type="http://schemas.openxmlformats.org/officeDocument/2006/relationships/ctrlProp" Target="../ctrlProps/ctrlProp309.xml"/><Relationship Id="rId100" Type="http://schemas.openxmlformats.org/officeDocument/2006/relationships/ctrlProp" Target="../ctrlProps/ctrlProp332.xml"/><Relationship Id="rId105" Type="http://schemas.openxmlformats.org/officeDocument/2006/relationships/ctrlProp" Target="../ctrlProps/ctrlProp337.xml"/><Relationship Id="rId8" Type="http://schemas.openxmlformats.org/officeDocument/2006/relationships/ctrlProp" Target="../ctrlProps/ctrlProp240.xml"/><Relationship Id="rId51" Type="http://schemas.openxmlformats.org/officeDocument/2006/relationships/ctrlProp" Target="../ctrlProps/ctrlProp283.xml"/><Relationship Id="rId72" Type="http://schemas.openxmlformats.org/officeDocument/2006/relationships/ctrlProp" Target="../ctrlProps/ctrlProp304.xml"/><Relationship Id="rId80" Type="http://schemas.openxmlformats.org/officeDocument/2006/relationships/ctrlProp" Target="../ctrlProps/ctrlProp312.xml"/><Relationship Id="rId85" Type="http://schemas.openxmlformats.org/officeDocument/2006/relationships/ctrlProp" Target="../ctrlProps/ctrlProp317.xml"/><Relationship Id="rId93" Type="http://schemas.openxmlformats.org/officeDocument/2006/relationships/ctrlProp" Target="../ctrlProps/ctrlProp325.xml"/><Relationship Id="rId98" Type="http://schemas.openxmlformats.org/officeDocument/2006/relationships/ctrlProp" Target="../ctrlProps/ctrlProp330.xml"/><Relationship Id="rId3" Type="http://schemas.openxmlformats.org/officeDocument/2006/relationships/vmlDrawing" Target="../drawings/vmlDrawing4.vml"/><Relationship Id="rId12" Type="http://schemas.openxmlformats.org/officeDocument/2006/relationships/ctrlProp" Target="../ctrlProps/ctrlProp244.xml"/><Relationship Id="rId17" Type="http://schemas.openxmlformats.org/officeDocument/2006/relationships/ctrlProp" Target="../ctrlProps/ctrlProp249.xml"/><Relationship Id="rId25" Type="http://schemas.openxmlformats.org/officeDocument/2006/relationships/ctrlProp" Target="../ctrlProps/ctrlProp257.xml"/><Relationship Id="rId33" Type="http://schemas.openxmlformats.org/officeDocument/2006/relationships/ctrlProp" Target="../ctrlProps/ctrlProp265.xml"/><Relationship Id="rId38" Type="http://schemas.openxmlformats.org/officeDocument/2006/relationships/ctrlProp" Target="../ctrlProps/ctrlProp270.xml"/><Relationship Id="rId46" Type="http://schemas.openxmlformats.org/officeDocument/2006/relationships/ctrlProp" Target="../ctrlProps/ctrlProp278.xml"/><Relationship Id="rId59" Type="http://schemas.openxmlformats.org/officeDocument/2006/relationships/ctrlProp" Target="../ctrlProps/ctrlProp291.xml"/><Relationship Id="rId67" Type="http://schemas.openxmlformats.org/officeDocument/2006/relationships/ctrlProp" Target="../ctrlProps/ctrlProp299.xml"/><Relationship Id="rId103" Type="http://schemas.openxmlformats.org/officeDocument/2006/relationships/ctrlProp" Target="../ctrlProps/ctrlProp335.xml"/><Relationship Id="rId108" Type="http://schemas.openxmlformats.org/officeDocument/2006/relationships/ctrlProp" Target="../ctrlProps/ctrlProp340.xml"/><Relationship Id="rId20" Type="http://schemas.openxmlformats.org/officeDocument/2006/relationships/ctrlProp" Target="../ctrlProps/ctrlProp252.xml"/><Relationship Id="rId41" Type="http://schemas.openxmlformats.org/officeDocument/2006/relationships/ctrlProp" Target="../ctrlProps/ctrlProp273.xml"/><Relationship Id="rId54" Type="http://schemas.openxmlformats.org/officeDocument/2006/relationships/ctrlProp" Target="../ctrlProps/ctrlProp286.xml"/><Relationship Id="rId62" Type="http://schemas.openxmlformats.org/officeDocument/2006/relationships/ctrlProp" Target="../ctrlProps/ctrlProp294.xml"/><Relationship Id="rId70" Type="http://schemas.openxmlformats.org/officeDocument/2006/relationships/ctrlProp" Target="../ctrlProps/ctrlProp302.xml"/><Relationship Id="rId75" Type="http://schemas.openxmlformats.org/officeDocument/2006/relationships/ctrlProp" Target="../ctrlProps/ctrlProp307.xml"/><Relationship Id="rId83" Type="http://schemas.openxmlformats.org/officeDocument/2006/relationships/ctrlProp" Target="../ctrlProps/ctrlProp315.xml"/><Relationship Id="rId88" Type="http://schemas.openxmlformats.org/officeDocument/2006/relationships/ctrlProp" Target="../ctrlProps/ctrlProp320.xml"/><Relationship Id="rId91" Type="http://schemas.openxmlformats.org/officeDocument/2006/relationships/ctrlProp" Target="../ctrlProps/ctrlProp323.xml"/><Relationship Id="rId96" Type="http://schemas.openxmlformats.org/officeDocument/2006/relationships/ctrlProp" Target="../ctrlProps/ctrlProp328.xml"/><Relationship Id="rId1" Type="http://schemas.openxmlformats.org/officeDocument/2006/relationships/printerSettings" Target="../printerSettings/printerSettings4.bin"/><Relationship Id="rId6" Type="http://schemas.openxmlformats.org/officeDocument/2006/relationships/ctrlProp" Target="../ctrlProps/ctrlProp238.xml"/><Relationship Id="rId15" Type="http://schemas.openxmlformats.org/officeDocument/2006/relationships/ctrlProp" Target="../ctrlProps/ctrlProp247.xml"/><Relationship Id="rId23" Type="http://schemas.openxmlformats.org/officeDocument/2006/relationships/ctrlProp" Target="../ctrlProps/ctrlProp255.xml"/><Relationship Id="rId28" Type="http://schemas.openxmlformats.org/officeDocument/2006/relationships/ctrlProp" Target="../ctrlProps/ctrlProp260.xml"/><Relationship Id="rId36" Type="http://schemas.openxmlformats.org/officeDocument/2006/relationships/ctrlProp" Target="../ctrlProps/ctrlProp268.xml"/><Relationship Id="rId49" Type="http://schemas.openxmlformats.org/officeDocument/2006/relationships/ctrlProp" Target="../ctrlProps/ctrlProp281.xml"/><Relationship Id="rId57" Type="http://schemas.openxmlformats.org/officeDocument/2006/relationships/ctrlProp" Target="../ctrlProps/ctrlProp289.xml"/><Relationship Id="rId106" Type="http://schemas.openxmlformats.org/officeDocument/2006/relationships/ctrlProp" Target="../ctrlProps/ctrlProp338.xml"/><Relationship Id="rId10" Type="http://schemas.openxmlformats.org/officeDocument/2006/relationships/ctrlProp" Target="../ctrlProps/ctrlProp242.xml"/><Relationship Id="rId31" Type="http://schemas.openxmlformats.org/officeDocument/2006/relationships/ctrlProp" Target="../ctrlProps/ctrlProp263.xml"/><Relationship Id="rId44" Type="http://schemas.openxmlformats.org/officeDocument/2006/relationships/ctrlProp" Target="../ctrlProps/ctrlProp276.xml"/><Relationship Id="rId52" Type="http://schemas.openxmlformats.org/officeDocument/2006/relationships/ctrlProp" Target="../ctrlProps/ctrlProp284.xml"/><Relationship Id="rId60" Type="http://schemas.openxmlformats.org/officeDocument/2006/relationships/ctrlProp" Target="../ctrlProps/ctrlProp292.xml"/><Relationship Id="rId65" Type="http://schemas.openxmlformats.org/officeDocument/2006/relationships/ctrlProp" Target="../ctrlProps/ctrlProp297.xml"/><Relationship Id="rId73" Type="http://schemas.openxmlformats.org/officeDocument/2006/relationships/ctrlProp" Target="../ctrlProps/ctrlProp305.xml"/><Relationship Id="rId78" Type="http://schemas.openxmlformats.org/officeDocument/2006/relationships/ctrlProp" Target="../ctrlProps/ctrlProp310.xml"/><Relationship Id="rId81" Type="http://schemas.openxmlformats.org/officeDocument/2006/relationships/ctrlProp" Target="../ctrlProps/ctrlProp313.xml"/><Relationship Id="rId86" Type="http://schemas.openxmlformats.org/officeDocument/2006/relationships/ctrlProp" Target="../ctrlProps/ctrlProp318.xml"/><Relationship Id="rId94" Type="http://schemas.openxmlformats.org/officeDocument/2006/relationships/ctrlProp" Target="../ctrlProps/ctrlProp326.xml"/><Relationship Id="rId99" Type="http://schemas.openxmlformats.org/officeDocument/2006/relationships/ctrlProp" Target="../ctrlProps/ctrlProp331.xml"/><Relationship Id="rId101" Type="http://schemas.openxmlformats.org/officeDocument/2006/relationships/ctrlProp" Target="../ctrlProps/ctrlProp333.xml"/><Relationship Id="rId4" Type="http://schemas.openxmlformats.org/officeDocument/2006/relationships/ctrlProp" Target="../ctrlProps/ctrlProp236.xml"/><Relationship Id="rId9" Type="http://schemas.openxmlformats.org/officeDocument/2006/relationships/ctrlProp" Target="../ctrlProps/ctrlProp241.xml"/><Relationship Id="rId13" Type="http://schemas.openxmlformats.org/officeDocument/2006/relationships/ctrlProp" Target="../ctrlProps/ctrlProp245.xml"/><Relationship Id="rId18" Type="http://schemas.openxmlformats.org/officeDocument/2006/relationships/ctrlProp" Target="../ctrlProps/ctrlProp250.xml"/><Relationship Id="rId39" Type="http://schemas.openxmlformats.org/officeDocument/2006/relationships/ctrlProp" Target="../ctrlProps/ctrlProp271.xml"/><Relationship Id="rId34" Type="http://schemas.openxmlformats.org/officeDocument/2006/relationships/ctrlProp" Target="../ctrlProps/ctrlProp266.xml"/><Relationship Id="rId50" Type="http://schemas.openxmlformats.org/officeDocument/2006/relationships/ctrlProp" Target="../ctrlProps/ctrlProp282.xml"/><Relationship Id="rId55" Type="http://schemas.openxmlformats.org/officeDocument/2006/relationships/ctrlProp" Target="../ctrlProps/ctrlProp287.xml"/><Relationship Id="rId76" Type="http://schemas.openxmlformats.org/officeDocument/2006/relationships/ctrlProp" Target="../ctrlProps/ctrlProp308.xml"/><Relationship Id="rId97" Type="http://schemas.openxmlformats.org/officeDocument/2006/relationships/ctrlProp" Target="../ctrlProps/ctrlProp329.xml"/><Relationship Id="rId104" Type="http://schemas.openxmlformats.org/officeDocument/2006/relationships/ctrlProp" Target="../ctrlProps/ctrlProp336.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63.xml"/><Relationship Id="rId21" Type="http://schemas.openxmlformats.org/officeDocument/2006/relationships/ctrlProp" Target="../ctrlProps/ctrlProp358.xml"/><Relationship Id="rId42" Type="http://schemas.openxmlformats.org/officeDocument/2006/relationships/ctrlProp" Target="../ctrlProps/ctrlProp379.xml"/><Relationship Id="rId47" Type="http://schemas.openxmlformats.org/officeDocument/2006/relationships/ctrlProp" Target="../ctrlProps/ctrlProp384.xml"/><Relationship Id="rId63" Type="http://schemas.openxmlformats.org/officeDocument/2006/relationships/ctrlProp" Target="../ctrlProps/ctrlProp400.xml"/><Relationship Id="rId68" Type="http://schemas.openxmlformats.org/officeDocument/2006/relationships/ctrlProp" Target="../ctrlProps/ctrlProp405.xml"/><Relationship Id="rId84" Type="http://schemas.openxmlformats.org/officeDocument/2006/relationships/ctrlProp" Target="../ctrlProps/ctrlProp421.xml"/><Relationship Id="rId89" Type="http://schemas.openxmlformats.org/officeDocument/2006/relationships/ctrlProp" Target="../ctrlProps/ctrlProp426.xml"/><Relationship Id="rId7" Type="http://schemas.openxmlformats.org/officeDocument/2006/relationships/ctrlProp" Target="../ctrlProps/ctrlProp344.xml"/><Relationship Id="rId71" Type="http://schemas.openxmlformats.org/officeDocument/2006/relationships/ctrlProp" Target="../ctrlProps/ctrlProp408.xml"/><Relationship Id="rId92" Type="http://schemas.openxmlformats.org/officeDocument/2006/relationships/ctrlProp" Target="../ctrlProps/ctrlProp429.xml"/><Relationship Id="rId2" Type="http://schemas.openxmlformats.org/officeDocument/2006/relationships/drawing" Target="../drawings/drawing5.xml"/><Relationship Id="rId16" Type="http://schemas.openxmlformats.org/officeDocument/2006/relationships/ctrlProp" Target="../ctrlProps/ctrlProp353.xml"/><Relationship Id="rId29" Type="http://schemas.openxmlformats.org/officeDocument/2006/relationships/ctrlProp" Target="../ctrlProps/ctrlProp366.xml"/><Relationship Id="rId107" Type="http://schemas.openxmlformats.org/officeDocument/2006/relationships/ctrlProp" Target="../ctrlProps/ctrlProp444.xml"/><Relationship Id="rId11" Type="http://schemas.openxmlformats.org/officeDocument/2006/relationships/ctrlProp" Target="../ctrlProps/ctrlProp348.xml"/><Relationship Id="rId24" Type="http://schemas.openxmlformats.org/officeDocument/2006/relationships/ctrlProp" Target="../ctrlProps/ctrlProp361.xml"/><Relationship Id="rId32" Type="http://schemas.openxmlformats.org/officeDocument/2006/relationships/ctrlProp" Target="../ctrlProps/ctrlProp369.xml"/><Relationship Id="rId37" Type="http://schemas.openxmlformats.org/officeDocument/2006/relationships/ctrlProp" Target="../ctrlProps/ctrlProp374.xml"/><Relationship Id="rId40" Type="http://schemas.openxmlformats.org/officeDocument/2006/relationships/ctrlProp" Target="../ctrlProps/ctrlProp377.xml"/><Relationship Id="rId45" Type="http://schemas.openxmlformats.org/officeDocument/2006/relationships/ctrlProp" Target="../ctrlProps/ctrlProp382.xml"/><Relationship Id="rId53" Type="http://schemas.openxmlformats.org/officeDocument/2006/relationships/ctrlProp" Target="../ctrlProps/ctrlProp390.xml"/><Relationship Id="rId58" Type="http://schemas.openxmlformats.org/officeDocument/2006/relationships/ctrlProp" Target="../ctrlProps/ctrlProp395.xml"/><Relationship Id="rId66" Type="http://schemas.openxmlformats.org/officeDocument/2006/relationships/ctrlProp" Target="../ctrlProps/ctrlProp403.xml"/><Relationship Id="rId74" Type="http://schemas.openxmlformats.org/officeDocument/2006/relationships/ctrlProp" Target="../ctrlProps/ctrlProp411.xml"/><Relationship Id="rId79" Type="http://schemas.openxmlformats.org/officeDocument/2006/relationships/ctrlProp" Target="../ctrlProps/ctrlProp416.xml"/><Relationship Id="rId87" Type="http://schemas.openxmlformats.org/officeDocument/2006/relationships/ctrlProp" Target="../ctrlProps/ctrlProp424.xml"/><Relationship Id="rId102" Type="http://schemas.openxmlformats.org/officeDocument/2006/relationships/ctrlProp" Target="../ctrlProps/ctrlProp439.xml"/><Relationship Id="rId5" Type="http://schemas.openxmlformats.org/officeDocument/2006/relationships/ctrlProp" Target="../ctrlProps/ctrlProp342.xml"/><Relationship Id="rId61" Type="http://schemas.openxmlformats.org/officeDocument/2006/relationships/ctrlProp" Target="../ctrlProps/ctrlProp398.xml"/><Relationship Id="rId82" Type="http://schemas.openxmlformats.org/officeDocument/2006/relationships/ctrlProp" Target="../ctrlProps/ctrlProp419.xml"/><Relationship Id="rId90" Type="http://schemas.openxmlformats.org/officeDocument/2006/relationships/ctrlProp" Target="../ctrlProps/ctrlProp427.xml"/><Relationship Id="rId95" Type="http://schemas.openxmlformats.org/officeDocument/2006/relationships/ctrlProp" Target="../ctrlProps/ctrlProp432.xml"/><Relationship Id="rId19" Type="http://schemas.openxmlformats.org/officeDocument/2006/relationships/ctrlProp" Target="../ctrlProps/ctrlProp356.xml"/><Relationship Id="rId14" Type="http://schemas.openxmlformats.org/officeDocument/2006/relationships/ctrlProp" Target="../ctrlProps/ctrlProp351.xml"/><Relationship Id="rId22" Type="http://schemas.openxmlformats.org/officeDocument/2006/relationships/ctrlProp" Target="../ctrlProps/ctrlProp359.xml"/><Relationship Id="rId27" Type="http://schemas.openxmlformats.org/officeDocument/2006/relationships/ctrlProp" Target="../ctrlProps/ctrlProp364.xml"/><Relationship Id="rId30" Type="http://schemas.openxmlformats.org/officeDocument/2006/relationships/ctrlProp" Target="../ctrlProps/ctrlProp367.xml"/><Relationship Id="rId35" Type="http://schemas.openxmlformats.org/officeDocument/2006/relationships/ctrlProp" Target="../ctrlProps/ctrlProp372.xml"/><Relationship Id="rId43" Type="http://schemas.openxmlformats.org/officeDocument/2006/relationships/ctrlProp" Target="../ctrlProps/ctrlProp380.xml"/><Relationship Id="rId48" Type="http://schemas.openxmlformats.org/officeDocument/2006/relationships/ctrlProp" Target="../ctrlProps/ctrlProp385.xml"/><Relationship Id="rId56" Type="http://schemas.openxmlformats.org/officeDocument/2006/relationships/ctrlProp" Target="../ctrlProps/ctrlProp393.xml"/><Relationship Id="rId64" Type="http://schemas.openxmlformats.org/officeDocument/2006/relationships/ctrlProp" Target="../ctrlProps/ctrlProp401.xml"/><Relationship Id="rId69" Type="http://schemas.openxmlformats.org/officeDocument/2006/relationships/ctrlProp" Target="../ctrlProps/ctrlProp406.xml"/><Relationship Id="rId77" Type="http://schemas.openxmlformats.org/officeDocument/2006/relationships/ctrlProp" Target="../ctrlProps/ctrlProp414.xml"/><Relationship Id="rId100" Type="http://schemas.openxmlformats.org/officeDocument/2006/relationships/ctrlProp" Target="../ctrlProps/ctrlProp437.xml"/><Relationship Id="rId105" Type="http://schemas.openxmlformats.org/officeDocument/2006/relationships/ctrlProp" Target="../ctrlProps/ctrlProp442.xml"/><Relationship Id="rId8" Type="http://schemas.openxmlformats.org/officeDocument/2006/relationships/ctrlProp" Target="../ctrlProps/ctrlProp345.xml"/><Relationship Id="rId51" Type="http://schemas.openxmlformats.org/officeDocument/2006/relationships/ctrlProp" Target="../ctrlProps/ctrlProp388.xml"/><Relationship Id="rId72" Type="http://schemas.openxmlformats.org/officeDocument/2006/relationships/ctrlProp" Target="../ctrlProps/ctrlProp409.xml"/><Relationship Id="rId80" Type="http://schemas.openxmlformats.org/officeDocument/2006/relationships/ctrlProp" Target="../ctrlProps/ctrlProp417.xml"/><Relationship Id="rId85" Type="http://schemas.openxmlformats.org/officeDocument/2006/relationships/ctrlProp" Target="../ctrlProps/ctrlProp422.xml"/><Relationship Id="rId93" Type="http://schemas.openxmlformats.org/officeDocument/2006/relationships/ctrlProp" Target="../ctrlProps/ctrlProp430.xml"/><Relationship Id="rId98" Type="http://schemas.openxmlformats.org/officeDocument/2006/relationships/ctrlProp" Target="../ctrlProps/ctrlProp435.xml"/><Relationship Id="rId3" Type="http://schemas.openxmlformats.org/officeDocument/2006/relationships/vmlDrawing" Target="../drawings/vmlDrawing5.vml"/><Relationship Id="rId12" Type="http://schemas.openxmlformats.org/officeDocument/2006/relationships/ctrlProp" Target="../ctrlProps/ctrlProp349.xml"/><Relationship Id="rId17" Type="http://schemas.openxmlformats.org/officeDocument/2006/relationships/ctrlProp" Target="../ctrlProps/ctrlProp354.xml"/><Relationship Id="rId25" Type="http://schemas.openxmlformats.org/officeDocument/2006/relationships/ctrlProp" Target="../ctrlProps/ctrlProp362.xml"/><Relationship Id="rId33" Type="http://schemas.openxmlformats.org/officeDocument/2006/relationships/ctrlProp" Target="../ctrlProps/ctrlProp370.xml"/><Relationship Id="rId38" Type="http://schemas.openxmlformats.org/officeDocument/2006/relationships/ctrlProp" Target="../ctrlProps/ctrlProp375.xml"/><Relationship Id="rId46" Type="http://schemas.openxmlformats.org/officeDocument/2006/relationships/ctrlProp" Target="../ctrlProps/ctrlProp383.xml"/><Relationship Id="rId59" Type="http://schemas.openxmlformats.org/officeDocument/2006/relationships/ctrlProp" Target="../ctrlProps/ctrlProp396.xml"/><Relationship Id="rId67" Type="http://schemas.openxmlformats.org/officeDocument/2006/relationships/ctrlProp" Target="../ctrlProps/ctrlProp404.xml"/><Relationship Id="rId103" Type="http://schemas.openxmlformats.org/officeDocument/2006/relationships/ctrlProp" Target="../ctrlProps/ctrlProp440.xml"/><Relationship Id="rId108" Type="http://schemas.openxmlformats.org/officeDocument/2006/relationships/ctrlProp" Target="../ctrlProps/ctrlProp445.xml"/><Relationship Id="rId20" Type="http://schemas.openxmlformats.org/officeDocument/2006/relationships/ctrlProp" Target="../ctrlProps/ctrlProp357.xml"/><Relationship Id="rId41" Type="http://schemas.openxmlformats.org/officeDocument/2006/relationships/ctrlProp" Target="../ctrlProps/ctrlProp378.xml"/><Relationship Id="rId54" Type="http://schemas.openxmlformats.org/officeDocument/2006/relationships/ctrlProp" Target="../ctrlProps/ctrlProp391.xml"/><Relationship Id="rId62" Type="http://schemas.openxmlformats.org/officeDocument/2006/relationships/ctrlProp" Target="../ctrlProps/ctrlProp399.xml"/><Relationship Id="rId70" Type="http://schemas.openxmlformats.org/officeDocument/2006/relationships/ctrlProp" Target="../ctrlProps/ctrlProp407.xml"/><Relationship Id="rId75" Type="http://schemas.openxmlformats.org/officeDocument/2006/relationships/ctrlProp" Target="../ctrlProps/ctrlProp412.xml"/><Relationship Id="rId83" Type="http://schemas.openxmlformats.org/officeDocument/2006/relationships/ctrlProp" Target="../ctrlProps/ctrlProp420.xml"/><Relationship Id="rId88" Type="http://schemas.openxmlformats.org/officeDocument/2006/relationships/ctrlProp" Target="../ctrlProps/ctrlProp425.xml"/><Relationship Id="rId91" Type="http://schemas.openxmlformats.org/officeDocument/2006/relationships/ctrlProp" Target="../ctrlProps/ctrlProp428.xml"/><Relationship Id="rId96" Type="http://schemas.openxmlformats.org/officeDocument/2006/relationships/ctrlProp" Target="../ctrlProps/ctrlProp433.xml"/><Relationship Id="rId1" Type="http://schemas.openxmlformats.org/officeDocument/2006/relationships/printerSettings" Target="../printerSettings/printerSettings5.bin"/><Relationship Id="rId6" Type="http://schemas.openxmlformats.org/officeDocument/2006/relationships/ctrlProp" Target="../ctrlProps/ctrlProp343.xml"/><Relationship Id="rId15" Type="http://schemas.openxmlformats.org/officeDocument/2006/relationships/ctrlProp" Target="../ctrlProps/ctrlProp352.xml"/><Relationship Id="rId23" Type="http://schemas.openxmlformats.org/officeDocument/2006/relationships/ctrlProp" Target="../ctrlProps/ctrlProp360.xml"/><Relationship Id="rId28" Type="http://schemas.openxmlformats.org/officeDocument/2006/relationships/ctrlProp" Target="../ctrlProps/ctrlProp365.xml"/><Relationship Id="rId36" Type="http://schemas.openxmlformats.org/officeDocument/2006/relationships/ctrlProp" Target="../ctrlProps/ctrlProp373.xml"/><Relationship Id="rId49" Type="http://schemas.openxmlformats.org/officeDocument/2006/relationships/ctrlProp" Target="../ctrlProps/ctrlProp386.xml"/><Relationship Id="rId57" Type="http://schemas.openxmlformats.org/officeDocument/2006/relationships/ctrlProp" Target="../ctrlProps/ctrlProp394.xml"/><Relationship Id="rId106" Type="http://schemas.openxmlformats.org/officeDocument/2006/relationships/ctrlProp" Target="../ctrlProps/ctrlProp443.xml"/><Relationship Id="rId10" Type="http://schemas.openxmlformats.org/officeDocument/2006/relationships/ctrlProp" Target="../ctrlProps/ctrlProp347.xml"/><Relationship Id="rId31" Type="http://schemas.openxmlformats.org/officeDocument/2006/relationships/ctrlProp" Target="../ctrlProps/ctrlProp368.xml"/><Relationship Id="rId44" Type="http://schemas.openxmlformats.org/officeDocument/2006/relationships/ctrlProp" Target="../ctrlProps/ctrlProp381.xml"/><Relationship Id="rId52" Type="http://schemas.openxmlformats.org/officeDocument/2006/relationships/ctrlProp" Target="../ctrlProps/ctrlProp389.xml"/><Relationship Id="rId60" Type="http://schemas.openxmlformats.org/officeDocument/2006/relationships/ctrlProp" Target="../ctrlProps/ctrlProp397.xml"/><Relationship Id="rId65" Type="http://schemas.openxmlformats.org/officeDocument/2006/relationships/ctrlProp" Target="../ctrlProps/ctrlProp402.xml"/><Relationship Id="rId73" Type="http://schemas.openxmlformats.org/officeDocument/2006/relationships/ctrlProp" Target="../ctrlProps/ctrlProp410.xml"/><Relationship Id="rId78" Type="http://schemas.openxmlformats.org/officeDocument/2006/relationships/ctrlProp" Target="../ctrlProps/ctrlProp415.xml"/><Relationship Id="rId81" Type="http://schemas.openxmlformats.org/officeDocument/2006/relationships/ctrlProp" Target="../ctrlProps/ctrlProp418.xml"/><Relationship Id="rId86" Type="http://schemas.openxmlformats.org/officeDocument/2006/relationships/ctrlProp" Target="../ctrlProps/ctrlProp423.xml"/><Relationship Id="rId94" Type="http://schemas.openxmlformats.org/officeDocument/2006/relationships/ctrlProp" Target="../ctrlProps/ctrlProp431.xml"/><Relationship Id="rId99" Type="http://schemas.openxmlformats.org/officeDocument/2006/relationships/ctrlProp" Target="../ctrlProps/ctrlProp436.xml"/><Relationship Id="rId101" Type="http://schemas.openxmlformats.org/officeDocument/2006/relationships/ctrlProp" Target="../ctrlProps/ctrlProp438.xml"/><Relationship Id="rId4" Type="http://schemas.openxmlformats.org/officeDocument/2006/relationships/ctrlProp" Target="../ctrlProps/ctrlProp341.xml"/><Relationship Id="rId9" Type="http://schemas.openxmlformats.org/officeDocument/2006/relationships/ctrlProp" Target="../ctrlProps/ctrlProp346.xml"/><Relationship Id="rId13" Type="http://schemas.openxmlformats.org/officeDocument/2006/relationships/ctrlProp" Target="../ctrlProps/ctrlProp350.xml"/><Relationship Id="rId18" Type="http://schemas.openxmlformats.org/officeDocument/2006/relationships/ctrlProp" Target="../ctrlProps/ctrlProp355.xml"/><Relationship Id="rId39" Type="http://schemas.openxmlformats.org/officeDocument/2006/relationships/ctrlProp" Target="../ctrlProps/ctrlProp376.xml"/><Relationship Id="rId34" Type="http://schemas.openxmlformats.org/officeDocument/2006/relationships/ctrlProp" Target="../ctrlProps/ctrlProp371.xml"/><Relationship Id="rId50" Type="http://schemas.openxmlformats.org/officeDocument/2006/relationships/ctrlProp" Target="../ctrlProps/ctrlProp387.xml"/><Relationship Id="rId55" Type="http://schemas.openxmlformats.org/officeDocument/2006/relationships/ctrlProp" Target="../ctrlProps/ctrlProp392.xml"/><Relationship Id="rId76" Type="http://schemas.openxmlformats.org/officeDocument/2006/relationships/ctrlProp" Target="../ctrlProps/ctrlProp413.xml"/><Relationship Id="rId97" Type="http://schemas.openxmlformats.org/officeDocument/2006/relationships/ctrlProp" Target="../ctrlProps/ctrlProp434.xml"/><Relationship Id="rId104" Type="http://schemas.openxmlformats.org/officeDocument/2006/relationships/ctrlProp" Target="../ctrlProps/ctrlProp441.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468.xml"/><Relationship Id="rId21" Type="http://schemas.openxmlformats.org/officeDocument/2006/relationships/ctrlProp" Target="../ctrlProps/ctrlProp463.xml"/><Relationship Id="rId42" Type="http://schemas.openxmlformats.org/officeDocument/2006/relationships/ctrlProp" Target="../ctrlProps/ctrlProp484.xml"/><Relationship Id="rId47" Type="http://schemas.openxmlformats.org/officeDocument/2006/relationships/ctrlProp" Target="../ctrlProps/ctrlProp489.xml"/><Relationship Id="rId63" Type="http://schemas.openxmlformats.org/officeDocument/2006/relationships/ctrlProp" Target="../ctrlProps/ctrlProp505.xml"/><Relationship Id="rId68" Type="http://schemas.openxmlformats.org/officeDocument/2006/relationships/ctrlProp" Target="../ctrlProps/ctrlProp510.xml"/><Relationship Id="rId84" Type="http://schemas.openxmlformats.org/officeDocument/2006/relationships/ctrlProp" Target="../ctrlProps/ctrlProp526.xml"/><Relationship Id="rId89" Type="http://schemas.openxmlformats.org/officeDocument/2006/relationships/ctrlProp" Target="../ctrlProps/ctrlProp531.xml"/><Relationship Id="rId7" Type="http://schemas.openxmlformats.org/officeDocument/2006/relationships/ctrlProp" Target="../ctrlProps/ctrlProp449.xml"/><Relationship Id="rId71" Type="http://schemas.openxmlformats.org/officeDocument/2006/relationships/ctrlProp" Target="../ctrlProps/ctrlProp513.xml"/><Relationship Id="rId92" Type="http://schemas.openxmlformats.org/officeDocument/2006/relationships/ctrlProp" Target="../ctrlProps/ctrlProp534.xml"/><Relationship Id="rId2" Type="http://schemas.openxmlformats.org/officeDocument/2006/relationships/drawing" Target="../drawings/drawing6.xml"/><Relationship Id="rId16" Type="http://schemas.openxmlformats.org/officeDocument/2006/relationships/ctrlProp" Target="../ctrlProps/ctrlProp458.xml"/><Relationship Id="rId29" Type="http://schemas.openxmlformats.org/officeDocument/2006/relationships/ctrlProp" Target="../ctrlProps/ctrlProp471.xml"/><Relationship Id="rId107" Type="http://schemas.openxmlformats.org/officeDocument/2006/relationships/ctrlProp" Target="../ctrlProps/ctrlProp549.xml"/><Relationship Id="rId11" Type="http://schemas.openxmlformats.org/officeDocument/2006/relationships/ctrlProp" Target="../ctrlProps/ctrlProp453.xml"/><Relationship Id="rId24" Type="http://schemas.openxmlformats.org/officeDocument/2006/relationships/ctrlProp" Target="../ctrlProps/ctrlProp466.xml"/><Relationship Id="rId32" Type="http://schemas.openxmlformats.org/officeDocument/2006/relationships/ctrlProp" Target="../ctrlProps/ctrlProp474.xml"/><Relationship Id="rId37" Type="http://schemas.openxmlformats.org/officeDocument/2006/relationships/ctrlProp" Target="../ctrlProps/ctrlProp479.xml"/><Relationship Id="rId40" Type="http://schemas.openxmlformats.org/officeDocument/2006/relationships/ctrlProp" Target="../ctrlProps/ctrlProp482.xml"/><Relationship Id="rId45" Type="http://schemas.openxmlformats.org/officeDocument/2006/relationships/ctrlProp" Target="../ctrlProps/ctrlProp487.xml"/><Relationship Id="rId53" Type="http://schemas.openxmlformats.org/officeDocument/2006/relationships/ctrlProp" Target="../ctrlProps/ctrlProp495.xml"/><Relationship Id="rId58" Type="http://schemas.openxmlformats.org/officeDocument/2006/relationships/ctrlProp" Target="../ctrlProps/ctrlProp500.xml"/><Relationship Id="rId66" Type="http://schemas.openxmlformats.org/officeDocument/2006/relationships/ctrlProp" Target="../ctrlProps/ctrlProp508.xml"/><Relationship Id="rId74" Type="http://schemas.openxmlformats.org/officeDocument/2006/relationships/ctrlProp" Target="../ctrlProps/ctrlProp516.xml"/><Relationship Id="rId79" Type="http://schemas.openxmlformats.org/officeDocument/2006/relationships/ctrlProp" Target="../ctrlProps/ctrlProp521.xml"/><Relationship Id="rId87" Type="http://schemas.openxmlformats.org/officeDocument/2006/relationships/ctrlProp" Target="../ctrlProps/ctrlProp529.xml"/><Relationship Id="rId102" Type="http://schemas.openxmlformats.org/officeDocument/2006/relationships/ctrlProp" Target="../ctrlProps/ctrlProp544.xml"/><Relationship Id="rId5" Type="http://schemas.openxmlformats.org/officeDocument/2006/relationships/ctrlProp" Target="../ctrlProps/ctrlProp447.xml"/><Relationship Id="rId61" Type="http://schemas.openxmlformats.org/officeDocument/2006/relationships/ctrlProp" Target="../ctrlProps/ctrlProp503.xml"/><Relationship Id="rId82" Type="http://schemas.openxmlformats.org/officeDocument/2006/relationships/ctrlProp" Target="../ctrlProps/ctrlProp524.xml"/><Relationship Id="rId90" Type="http://schemas.openxmlformats.org/officeDocument/2006/relationships/ctrlProp" Target="../ctrlProps/ctrlProp532.xml"/><Relationship Id="rId95" Type="http://schemas.openxmlformats.org/officeDocument/2006/relationships/ctrlProp" Target="../ctrlProps/ctrlProp537.xml"/><Relationship Id="rId19" Type="http://schemas.openxmlformats.org/officeDocument/2006/relationships/ctrlProp" Target="../ctrlProps/ctrlProp461.xml"/><Relationship Id="rId14" Type="http://schemas.openxmlformats.org/officeDocument/2006/relationships/ctrlProp" Target="../ctrlProps/ctrlProp456.xml"/><Relationship Id="rId22" Type="http://schemas.openxmlformats.org/officeDocument/2006/relationships/ctrlProp" Target="../ctrlProps/ctrlProp464.xml"/><Relationship Id="rId27" Type="http://schemas.openxmlformats.org/officeDocument/2006/relationships/ctrlProp" Target="../ctrlProps/ctrlProp469.xml"/><Relationship Id="rId30" Type="http://schemas.openxmlformats.org/officeDocument/2006/relationships/ctrlProp" Target="../ctrlProps/ctrlProp472.xml"/><Relationship Id="rId35" Type="http://schemas.openxmlformats.org/officeDocument/2006/relationships/ctrlProp" Target="../ctrlProps/ctrlProp477.xml"/><Relationship Id="rId43" Type="http://schemas.openxmlformats.org/officeDocument/2006/relationships/ctrlProp" Target="../ctrlProps/ctrlProp485.xml"/><Relationship Id="rId48" Type="http://schemas.openxmlformats.org/officeDocument/2006/relationships/ctrlProp" Target="../ctrlProps/ctrlProp490.xml"/><Relationship Id="rId56" Type="http://schemas.openxmlformats.org/officeDocument/2006/relationships/ctrlProp" Target="../ctrlProps/ctrlProp498.xml"/><Relationship Id="rId64" Type="http://schemas.openxmlformats.org/officeDocument/2006/relationships/ctrlProp" Target="../ctrlProps/ctrlProp506.xml"/><Relationship Id="rId69" Type="http://schemas.openxmlformats.org/officeDocument/2006/relationships/ctrlProp" Target="../ctrlProps/ctrlProp511.xml"/><Relationship Id="rId77" Type="http://schemas.openxmlformats.org/officeDocument/2006/relationships/ctrlProp" Target="../ctrlProps/ctrlProp519.xml"/><Relationship Id="rId100" Type="http://schemas.openxmlformats.org/officeDocument/2006/relationships/ctrlProp" Target="../ctrlProps/ctrlProp542.xml"/><Relationship Id="rId105" Type="http://schemas.openxmlformats.org/officeDocument/2006/relationships/ctrlProp" Target="../ctrlProps/ctrlProp547.xml"/><Relationship Id="rId8" Type="http://schemas.openxmlformats.org/officeDocument/2006/relationships/ctrlProp" Target="../ctrlProps/ctrlProp450.xml"/><Relationship Id="rId51" Type="http://schemas.openxmlformats.org/officeDocument/2006/relationships/ctrlProp" Target="../ctrlProps/ctrlProp493.xml"/><Relationship Id="rId72" Type="http://schemas.openxmlformats.org/officeDocument/2006/relationships/ctrlProp" Target="../ctrlProps/ctrlProp514.xml"/><Relationship Id="rId80" Type="http://schemas.openxmlformats.org/officeDocument/2006/relationships/ctrlProp" Target="../ctrlProps/ctrlProp522.xml"/><Relationship Id="rId85" Type="http://schemas.openxmlformats.org/officeDocument/2006/relationships/ctrlProp" Target="../ctrlProps/ctrlProp527.xml"/><Relationship Id="rId93" Type="http://schemas.openxmlformats.org/officeDocument/2006/relationships/ctrlProp" Target="../ctrlProps/ctrlProp535.xml"/><Relationship Id="rId98" Type="http://schemas.openxmlformats.org/officeDocument/2006/relationships/ctrlProp" Target="../ctrlProps/ctrlProp540.xml"/><Relationship Id="rId3" Type="http://schemas.openxmlformats.org/officeDocument/2006/relationships/vmlDrawing" Target="../drawings/vmlDrawing6.vml"/><Relationship Id="rId12" Type="http://schemas.openxmlformats.org/officeDocument/2006/relationships/ctrlProp" Target="../ctrlProps/ctrlProp454.xml"/><Relationship Id="rId17" Type="http://schemas.openxmlformats.org/officeDocument/2006/relationships/ctrlProp" Target="../ctrlProps/ctrlProp459.xml"/><Relationship Id="rId25" Type="http://schemas.openxmlformats.org/officeDocument/2006/relationships/ctrlProp" Target="../ctrlProps/ctrlProp467.xml"/><Relationship Id="rId33" Type="http://schemas.openxmlformats.org/officeDocument/2006/relationships/ctrlProp" Target="../ctrlProps/ctrlProp475.xml"/><Relationship Id="rId38" Type="http://schemas.openxmlformats.org/officeDocument/2006/relationships/ctrlProp" Target="../ctrlProps/ctrlProp480.xml"/><Relationship Id="rId46" Type="http://schemas.openxmlformats.org/officeDocument/2006/relationships/ctrlProp" Target="../ctrlProps/ctrlProp488.xml"/><Relationship Id="rId59" Type="http://schemas.openxmlformats.org/officeDocument/2006/relationships/ctrlProp" Target="../ctrlProps/ctrlProp501.xml"/><Relationship Id="rId67" Type="http://schemas.openxmlformats.org/officeDocument/2006/relationships/ctrlProp" Target="../ctrlProps/ctrlProp509.xml"/><Relationship Id="rId103" Type="http://schemas.openxmlformats.org/officeDocument/2006/relationships/ctrlProp" Target="../ctrlProps/ctrlProp545.xml"/><Relationship Id="rId108" Type="http://schemas.openxmlformats.org/officeDocument/2006/relationships/ctrlProp" Target="../ctrlProps/ctrlProp550.xml"/><Relationship Id="rId20" Type="http://schemas.openxmlformats.org/officeDocument/2006/relationships/ctrlProp" Target="../ctrlProps/ctrlProp462.xml"/><Relationship Id="rId41" Type="http://schemas.openxmlformats.org/officeDocument/2006/relationships/ctrlProp" Target="../ctrlProps/ctrlProp483.xml"/><Relationship Id="rId54" Type="http://schemas.openxmlformats.org/officeDocument/2006/relationships/ctrlProp" Target="../ctrlProps/ctrlProp496.xml"/><Relationship Id="rId62" Type="http://schemas.openxmlformats.org/officeDocument/2006/relationships/ctrlProp" Target="../ctrlProps/ctrlProp504.xml"/><Relationship Id="rId70" Type="http://schemas.openxmlformats.org/officeDocument/2006/relationships/ctrlProp" Target="../ctrlProps/ctrlProp512.xml"/><Relationship Id="rId75" Type="http://schemas.openxmlformats.org/officeDocument/2006/relationships/ctrlProp" Target="../ctrlProps/ctrlProp517.xml"/><Relationship Id="rId83" Type="http://schemas.openxmlformats.org/officeDocument/2006/relationships/ctrlProp" Target="../ctrlProps/ctrlProp525.xml"/><Relationship Id="rId88" Type="http://schemas.openxmlformats.org/officeDocument/2006/relationships/ctrlProp" Target="../ctrlProps/ctrlProp530.xml"/><Relationship Id="rId91" Type="http://schemas.openxmlformats.org/officeDocument/2006/relationships/ctrlProp" Target="../ctrlProps/ctrlProp533.xml"/><Relationship Id="rId96" Type="http://schemas.openxmlformats.org/officeDocument/2006/relationships/ctrlProp" Target="../ctrlProps/ctrlProp538.xml"/><Relationship Id="rId1" Type="http://schemas.openxmlformats.org/officeDocument/2006/relationships/printerSettings" Target="../printerSettings/printerSettings6.bin"/><Relationship Id="rId6" Type="http://schemas.openxmlformats.org/officeDocument/2006/relationships/ctrlProp" Target="../ctrlProps/ctrlProp448.xml"/><Relationship Id="rId15" Type="http://schemas.openxmlformats.org/officeDocument/2006/relationships/ctrlProp" Target="../ctrlProps/ctrlProp457.xml"/><Relationship Id="rId23" Type="http://schemas.openxmlformats.org/officeDocument/2006/relationships/ctrlProp" Target="../ctrlProps/ctrlProp465.xml"/><Relationship Id="rId28" Type="http://schemas.openxmlformats.org/officeDocument/2006/relationships/ctrlProp" Target="../ctrlProps/ctrlProp470.xml"/><Relationship Id="rId36" Type="http://schemas.openxmlformats.org/officeDocument/2006/relationships/ctrlProp" Target="../ctrlProps/ctrlProp478.xml"/><Relationship Id="rId49" Type="http://schemas.openxmlformats.org/officeDocument/2006/relationships/ctrlProp" Target="../ctrlProps/ctrlProp491.xml"/><Relationship Id="rId57" Type="http://schemas.openxmlformats.org/officeDocument/2006/relationships/ctrlProp" Target="../ctrlProps/ctrlProp499.xml"/><Relationship Id="rId106" Type="http://schemas.openxmlformats.org/officeDocument/2006/relationships/ctrlProp" Target="../ctrlProps/ctrlProp548.xml"/><Relationship Id="rId10" Type="http://schemas.openxmlformats.org/officeDocument/2006/relationships/ctrlProp" Target="../ctrlProps/ctrlProp452.xml"/><Relationship Id="rId31" Type="http://schemas.openxmlformats.org/officeDocument/2006/relationships/ctrlProp" Target="../ctrlProps/ctrlProp473.xml"/><Relationship Id="rId44" Type="http://schemas.openxmlformats.org/officeDocument/2006/relationships/ctrlProp" Target="../ctrlProps/ctrlProp486.xml"/><Relationship Id="rId52" Type="http://schemas.openxmlformats.org/officeDocument/2006/relationships/ctrlProp" Target="../ctrlProps/ctrlProp494.xml"/><Relationship Id="rId60" Type="http://schemas.openxmlformats.org/officeDocument/2006/relationships/ctrlProp" Target="../ctrlProps/ctrlProp502.xml"/><Relationship Id="rId65" Type="http://schemas.openxmlformats.org/officeDocument/2006/relationships/ctrlProp" Target="../ctrlProps/ctrlProp507.xml"/><Relationship Id="rId73" Type="http://schemas.openxmlformats.org/officeDocument/2006/relationships/ctrlProp" Target="../ctrlProps/ctrlProp515.xml"/><Relationship Id="rId78" Type="http://schemas.openxmlformats.org/officeDocument/2006/relationships/ctrlProp" Target="../ctrlProps/ctrlProp520.xml"/><Relationship Id="rId81" Type="http://schemas.openxmlformats.org/officeDocument/2006/relationships/ctrlProp" Target="../ctrlProps/ctrlProp523.xml"/><Relationship Id="rId86" Type="http://schemas.openxmlformats.org/officeDocument/2006/relationships/ctrlProp" Target="../ctrlProps/ctrlProp528.xml"/><Relationship Id="rId94" Type="http://schemas.openxmlformats.org/officeDocument/2006/relationships/ctrlProp" Target="../ctrlProps/ctrlProp536.xml"/><Relationship Id="rId99" Type="http://schemas.openxmlformats.org/officeDocument/2006/relationships/ctrlProp" Target="../ctrlProps/ctrlProp541.xml"/><Relationship Id="rId101" Type="http://schemas.openxmlformats.org/officeDocument/2006/relationships/ctrlProp" Target="../ctrlProps/ctrlProp543.xml"/><Relationship Id="rId4" Type="http://schemas.openxmlformats.org/officeDocument/2006/relationships/ctrlProp" Target="../ctrlProps/ctrlProp446.xml"/><Relationship Id="rId9" Type="http://schemas.openxmlformats.org/officeDocument/2006/relationships/ctrlProp" Target="../ctrlProps/ctrlProp451.xml"/><Relationship Id="rId13" Type="http://schemas.openxmlformats.org/officeDocument/2006/relationships/ctrlProp" Target="../ctrlProps/ctrlProp455.xml"/><Relationship Id="rId18" Type="http://schemas.openxmlformats.org/officeDocument/2006/relationships/ctrlProp" Target="../ctrlProps/ctrlProp460.xml"/><Relationship Id="rId39" Type="http://schemas.openxmlformats.org/officeDocument/2006/relationships/ctrlProp" Target="../ctrlProps/ctrlProp481.xml"/><Relationship Id="rId34" Type="http://schemas.openxmlformats.org/officeDocument/2006/relationships/ctrlProp" Target="../ctrlProps/ctrlProp476.xml"/><Relationship Id="rId50" Type="http://schemas.openxmlformats.org/officeDocument/2006/relationships/ctrlProp" Target="../ctrlProps/ctrlProp492.xml"/><Relationship Id="rId55" Type="http://schemas.openxmlformats.org/officeDocument/2006/relationships/ctrlProp" Target="../ctrlProps/ctrlProp497.xml"/><Relationship Id="rId76" Type="http://schemas.openxmlformats.org/officeDocument/2006/relationships/ctrlProp" Target="../ctrlProps/ctrlProp518.xml"/><Relationship Id="rId97" Type="http://schemas.openxmlformats.org/officeDocument/2006/relationships/ctrlProp" Target="../ctrlProps/ctrlProp539.xml"/><Relationship Id="rId104" Type="http://schemas.openxmlformats.org/officeDocument/2006/relationships/ctrlProp" Target="../ctrlProps/ctrlProp546.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560.xml"/><Relationship Id="rId18" Type="http://schemas.openxmlformats.org/officeDocument/2006/relationships/ctrlProp" Target="../ctrlProps/ctrlProp565.xml"/><Relationship Id="rId26" Type="http://schemas.openxmlformats.org/officeDocument/2006/relationships/ctrlProp" Target="../ctrlProps/ctrlProp573.xml"/><Relationship Id="rId39" Type="http://schemas.openxmlformats.org/officeDocument/2006/relationships/ctrlProp" Target="../ctrlProps/ctrlProp586.xml"/><Relationship Id="rId3" Type="http://schemas.openxmlformats.org/officeDocument/2006/relationships/vmlDrawing" Target="../drawings/vmlDrawing7.vml"/><Relationship Id="rId21" Type="http://schemas.openxmlformats.org/officeDocument/2006/relationships/ctrlProp" Target="../ctrlProps/ctrlProp568.xml"/><Relationship Id="rId34" Type="http://schemas.openxmlformats.org/officeDocument/2006/relationships/ctrlProp" Target="../ctrlProps/ctrlProp581.xml"/><Relationship Id="rId42" Type="http://schemas.openxmlformats.org/officeDocument/2006/relationships/ctrlProp" Target="../ctrlProps/ctrlProp589.xml"/><Relationship Id="rId47" Type="http://schemas.openxmlformats.org/officeDocument/2006/relationships/ctrlProp" Target="../ctrlProps/ctrlProp594.xml"/><Relationship Id="rId50" Type="http://schemas.openxmlformats.org/officeDocument/2006/relationships/ctrlProp" Target="../ctrlProps/ctrlProp597.xml"/><Relationship Id="rId7" Type="http://schemas.openxmlformats.org/officeDocument/2006/relationships/ctrlProp" Target="../ctrlProps/ctrlProp554.xml"/><Relationship Id="rId12" Type="http://schemas.openxmlformats.org/officeDocument/2006/relationships/ctrlProp" Target="../ctrlProps/ctrlProp559.xml"/><Relationship Id="rId17" Type="http://schemas.openxmlformats.org/officeDocument/2006/relationships/ctrlProp" Target="../ctrlProps/ctrlProp564.xml"/><Relationship Id="rId25" Type="http://schemas.openxmlformats.org/officeDocument/2006/relationships/ctrlProp" Target="../ctrlProps/ctrlProp572.xml"/><Relationship Id="rId33" Type="http://schemas.openxmlformats.org/officeDocument/2006/relationships/ctrlProp" Target="../ctrlProps/ctrlProp580.xml"/><Relationship Id="rId38" Type="http://schemas.openxmlformats.org/officeDocument/2006/relationships/ctrlProp" Target="../ctrlProps/ctrlProp585.xml"/><Relationship Id="rId46" Type="http://schemas.openxmlformats.org/officeDocument/2006/relationships/ctrlProp" Target="../ctrlProps/ctrlProp593.xml"/><Relationship Id="rId2" Type="http://schemas.openxmlformats.org/officeDocument/2006/relationships/drawing" Target="../drawings/drawing7.xml"/><Relationship Id="rId16" Type="http://schemas.openxmlformats.org/officeDocument/2006/relationships/ctrlProp" Target="../ctrlProps/ctrlProp563.xml"/><Relationship Id="rId20" Type="http://schemas.openxmlformats.org/officeDocument/2006/relationships/ctrlProp" Target="../ctrlProps/ctrlProp567.xml"/><Relationship Id="rId29" Type="http://schemas.openxmlformats.org/officeDocument/2006/relationships/ctrlProp" Target="../ctrlProps/ctrlProp576.xml"/><Relationship Id="rId41" Type="http://schemas.openxmlformats.org/officeDocument/2006/relationships/ctrlProp" Target="../ctrlProps/ctrlProp588.xml"/><Relationship Id="rId1" Type="http://schemas.openxmlformats.org/officeDocument/2006/relationships/printerSettings" Target="../printerSettings/printerSettings7.bin"/><Relationship Id="rId6" Type="http://schemas.openxmlformats.org/officeDocument/2006/relationships/ctrlProp" Target="../ctrlProps/ctrlProp553.xml"/><Relationship Id="rId11" Type="http://schemas.openxmlformats.org/officeDocument/2006/relationships/ctrlProp" Target="../ctrlProps/ctrlProp558.xml"/><Relationship Id="rId24" Type="http://schemas.openxmlformats.org/officeDocument/2006/relationships/ctrlProp" Target="../ctrlProps/ctrlProp571.xml"/><Relationship Id="rId32" Type="http://schemas.openxmlformats.org/officeDocument/2006/relationships/ctrlProp" Target="../ctrlProps/ctrlProp579.xml"/><Relationship Id="rId37" Type="http://schemas.openxmlformats.org/officeDocument/2006/relationships/ctrlProp" Target="../ctrlProps/ctrlProp584.xml"/><Relationship Id="rId40" Type="http://schemas.openxmlformats.org/officeDocument/2006/relationships/ctrlProp" Target="../ctrlProps/ctrlProp587.xml"/><Relationship Id="rId45" Type="http://schemas.openxmlformats.org/officeDocument/2006/relationships/ctrlProp" Target="../ctrlProps/ctrlProp592.xml"/><Relationship Id="rId5" Type="http://schemas.openxmlformats.org/officeDocument/2006/relationships/ctrlProp" Target="../ctrlProps/ctrlProp552.xml"/><Relationship Id="rId15" Type="http://schemas.openxmlformats.org/officeDocument/2006/relationships/ctrlProp" Target="../ctrlProps/ctrlProp562.xml"/><Relationship Id="rId23" Type="http://schemas.openxmlformats.org/officeDocument/2006/relationships/ctrlProp" Target="../ctrlProps/ctrlProp570.xml"/><Relationship Id="rId28" Type="http://schemas.openxmlformats.org/officeDocument/2006/relationships/ctrlProp" Target="../ctrlProps/ctrlProp575.xml"/><Relationship Id="rId36" Type="http://schemas.openxmlformats.org/officeDocument/2006/relationships/ctrlProp" Target="../ctrlProps/ctrlProp583.xml"/><Relationship Id="rId49" Type="http://schemas.openxmlformats.org/officeDocument/2006/relationships/ctrlProp" Target="../ctrlProps/ctrlProp596.xml"/><Relationship Id="rId10" Type="http://schemas.openxmlformats.org/officeDocument/2006/relationships/ctrlProp" Target="../ctrlProps/ctrlProp557.xml"/><Relationship Id="rId19" Type="http://schemas.openxmlformats.org/officeDocument/2006/relationships/ctrlProp" Target="../ctrlProps/ctrlProp566.xml"/><Relationship Id="rId31" Type="http://schemas.openxmlformats.org/officeDocument/2006/relationships/ctrlProp" Target="../ctrlProps/ctrlProp578.xml"/><Relationship Id="rId44" Type="http://schemas.openxmlformats.org/officeDocument/2006/relationships/ctrlProp" Target="../ctrlProps/ctrlProp591.xml"/><Relationship Id="rId4" Type="http://schemas.openxmlformats.org/officeDocument/2006/relationships/ctrlProp" Target="../ctrlProps/ctrlProp551.xml"/><Relationship Id="rId9" Type="http://schemas.openxmlformats.org/officeDocument/2006/relationships/ctrlProp" Target="../ctrlProps/ctrlProp556.xml"/><Relationship Id="rId14" Type="http://schemas.openxmlformats.org/officeDocument/2006/relationships/ctrlProp" Target="../ctrlProps/ctrlProp561.xml"/><Relationship Id="rId22" Type="http://schemas.openxmlformats.org/officeDocument/2006/relationships/ctrlProp" Target="../ctrlProps/ctrlProp569.xml"/><Relationship Id="rId27" Type="http://schemas.openxmlformats.org/officeDocument/2006/relationships/ctrlProp" Target="../ctrlProps/ctrlProp574.xml"/><Relationship Id="rId30" Type="http://schemas.openxmlformats.org/officeDocument/2006/relationships/ctrlProp" Target="../ctrlProps/ctrlProp577.xml"/><Relationship Id="rId35" Type="http://schemas.openxmlformats.org/officeDocument/2006/relationships/ctrlProp" Target="../ctrlProps/ctrlProp582.xml"/><Relationship Id="rId43" Type="http://schemas.openxmlformats.org/officeDocument/2006/relationships/ctrlProp" Target="../ctrlProps/ctrlProp590.xml"/><Relationship Id="rId48" Type="http://schemas.openxmlformats.org/officeDocument/2006/relationships/ctrlProp" Target="../ctrlProps/ctrlProp595.xml"/><Relationship Id="rId8" Type="http://schemas.openxmlformats.org/officeDocument/2006/relationships/ctrlProp" Target="../ctrlProps/ctrlProp55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AI165"/>
  <sheetViews>
    <sheetView showGridLines="0" tabSelected="1" zoomScale="85" zoomScaleNormal="85" zoomScaleSheetLayoutView="70" workbookViewId="0">
      <selection activeCell="G41" sqref="G41:J41"/>
    </sheetView>
  </sheetViews>
  <sheetFormatPr defaultRowHeight="18" customHeight="1"/>
  <cols>
    <col min="1" max="1" width="5.125" style="40" customWidth="1"/>
    <col min="2" max="5" width="4.375" style="40" customWidth="1"/>
    <col min="6" max="6" width="5.25" style="40" customWidth="1"/>
    <col min="7" max="18" width="4.75" style="40" customWidth="1"/>
    <col min="19" max="19" width="6.25" style="40" customWidth="1"/>
    <col min="20" max="20" width="6.75" style="40" customWidth="1"/>
    <col min="21" max="22" width="6.125" style="79" hidden="1" customWidth="1"/>
    <col min="23" max="23" width="46.125" style="79" hidden="1" customWidth="1"/>
    <col min="24" max="24" width="12.25" style="80" hidden="1" customWidth="1"/>
    <col min="25" max="25" width="9" style="81" hidden="1" customWidth="1"/>
    <col min="26" max="26" width="4.25" style="81" hidden="1" customWidth="1"/>
    <col min="27" max="27" width="17.875" style="81" hidden="1" customWidth="1"/>
    <col min="28" max="28" width="10.75" style="81" hidden="1" customWidth="1"/>
    <col min="29" max="35" width="9" style="81" hidden="1" customWidth="1"/>
    <col min="36" max="16384" width="9" style="55"/>
  </cols>
  <sheetData>
    <row r="2" spans="1:35" s="42" customFormat="1" ht="18" customHeight="1">
      <c r="A2" s="40"/>
      <c r="B2" s="40"/>
      <c r="C2" s="40"/>
      <c r="D2" s="40"/>
      <c r="E2" s="40"/>
      <c r="F2" s="40"/>
      <c r="G2" s="40"/>
      <c r="H2" s="40"/>
      <c r="I2" s="40"/>
      <c r="J2" s="41" t="s">
        <v>360</v>
      </c>
      <c r="K2" s="40"/>
      <c r="L2" s="40"/>
      <c r="M2" s="40"/>
      <c r="N2" s="40"/>
      <c r="O2" s="40"/>
      <c r="P2" s="40"/>
      <c r="Q2" s="40"/>
      <c r="R2" s="40"/>
      <c r="S2" s="40"/>
      <c r="T2" s="40"/>
      <c r="U2" s="79"/>
      <c r="V2" s="79"/>
      <c r="W2" s="79"/>
      <c r="X2" s="80"/>
      <c r="Y2" s="81"/>
      <c r="Z2" s="81"/>
      <c r="AA2" s="81"/>
      <c r="AB2" s="81"/>
      <c r="AC2" s="81"/>
      <c r="AD2" s="81"/>
      <c r="AE2" s="81"/>
      <c r="AF2" s="81"/>
      <c r="AG2" s="81"/>
      <c r="AH2" s="81"/>
      <c r="AI2" s="81"/>
    </row>
    <row r="3" spans="1:35" s="42" customFormat="1" ht="18" customHeight="1">
      <c r="A3" s="40"/>
      <c r="B3" s="40"/>
      <c r="C3" s="40"/>
      <c r="D3" s="40"/>
      <c r="E3" s="40"/>
      <c r="F3" s="40"/>
      <c r="G3" s="40"/>
      <c r="H3" s="40"/>
      <c r="I3" s="40"/>
      <c r="J3" s="41"/>
      <c r="K3" s="40"/>
      <c r="L3" s="40"/>
      <c r="M3" s="40"/>
      <c r="N3" s="40"/>
      <c r="O3" s="40"/>
      <c r="P3" s="40"/>
      <c r="Q3" s="40"/>
      <c r="R3" s="40"/>
      <c r="S3" s="40"/>
      <c r="T3" s="40"/>
      <c r="U3" s="79"/>
      <c r="V3" s="79"/>
      <c r="W3" s="79"/>
      <c r="X3" s="80"/>
      <c r="Y3" s="81"/>
      <c r="Z3" s="81"/>
      <c r="AA3" s="81"/>
      <c r="AB3" s="81"/>
      <c r="AC3" s="81"/>
      <c r="AD3" s="81"/>
      <c r="AE3" s="81"/>
      <c r="AF3" s="81"/>
      <c r="AG3" s="81"/>
      <c r="AH3" s="81"/>
      <c r="AI3" s="81"/>
    </row>
    <row r="4" spans="1:35" s="42" customFormat="1" ht="18" customHeight="1">
      <c r="A4" s="40"/>
      <c r="B4" s="40"/>
      <c r="C4" s="40"/>
      <c r="D4" s="40"/>
      <c r="E4" s="40"/>
      <c r="F4" s="40"/>
      <c r="G4" s="40"/>
      <c r="H4" s="40"/>
      <c r="I4" s="40"/>
      <c r="J4" s="40"/>
      <c r="K4" s="40"/>
      <c r="L4" s="40"/>
      <c r="M4" s="40"/>
      <c r="N4" s="40"/>
      <c r="O4" s="40"/>
      <c r="P4" s="40"/>
      <c r="Q4" s="40"/>
      <c r="R4" s="40"/>
      <c r="S4" s="40"/>
      <c r="T4" s="40"/>
      <c r="U4" s="79"/>
      <c r="V4" s="79"/>
      <c r="W4" s="79"/>
      <c r="X4" s="80"/>
      <c r="Y4" s="81"/>
      <c r="Z4" s="81"/>
      <c r="AA4" s="81"/>
      <c r="AB4" s="81"/>
      <c r="AC4" s="81"/>
      <c r="AD4" s="81"/>
      <c r="AE4" s="81"/>
      <c r="AF4" s="81"/>
      <c r="AG4" s="81"/>
      <c r="AH4" s="81"/>
      <c r="AI4" s="81"/>
    </row>
    <row r="5" spans="1:35" s="42" customFormat="1" ht="18" customHeight="1">
      <c r="A5" s="40"/>
      <c r="B5" s="40"/>
      <c r="C5" s="40"/>
      <c r="D5" s="40"/>
      <c r="E5" s="40"/>
      <c r="F5" s="40"/>
      <c r="G5" s="40"/>
      <c r="H5" s="40"/>
      <c r="I5" s="40"/>
      <c r="J5" s="40"/>
      <c r="K5" s="40"/>
      <c r="L5" s="40"/>
      <c r="M5" s="40"/>
      <c r="N5" s="40"/>
      <c r="O5" s="40"/>
      <c r="P5" s="40"/>
      <c r="Q5" s="40"/>
      <c r="R5" s="40"/>
      <c r="S5" s="40"/>
      <c r="T5" s="40"/>
      <c r="U5" s="79"/>
      <c r="V5" s="79"/>
      <c r="W5" s="79"/>
      <c r="X5" s="80"/>
      <c r="Y5" s="81"/>
      <c r="Z5" s="81"/>
      <c r="AA5" s="81"/>
      <c r="AB5" s="81"/>
      <c r="AC5" s="81"/>
      <c r="AD5" s="81"/>
      <c r="AE5" s="81"/>
      <c r="AF5" s="81"/>
      <c r="AG5" s="81"/>
      <c r="AH5" s="81"/>
      <c r="AI5" s="81"/>
    </row>
    <row r="6" spans="1:35" s="42" customFormat="1" ht="18" customHeight="1">
      <c r="A6" s="40"/>
      <c r="B6" s="40"/>
      <c r="C6" s="40"/>
      <c r="D6" s="40"/>
      <c r="E6" s="40"/>
      <c r="F6" s="40"/>
      <c r="G6" s="40"/>
      <c r="H6" s="40"/>
      <c r="I6" s="40"/>
      <c r="J6" s="43" t="s">
        <v>0</v>
      </c>
      <c r="K6" s="40"/>
      <c r="L6" s="40"/>
      <c r="M6" s="40"/>
      <c r="N6" s="40"/>
      <c r="O6" s="40"/>
      <c r="P6" s="40"/>
      <c r="Q6" s="40"/>
      <c r="R6" s="40"/>
      <c r="S6" s="40"/>
      <c r="T6" s="40"/>
      <c r="U6" s="79"/>
      <c r="V6" s="79"/>
      <c r="W6" s="79"/>
      <c r="X6" s="80"/>
      <c r="Y6" s="81"/>
      <c r="Z6" s="81"/>
      <c r="AA6" s="81"/>
      <c r="AB6" s="81"/>
      <c r="AC6" s="81"/>
      <c r="AD6" s="81"/>
      <c r="AE6" s="81"/>
      <c r="AF6" s="81"/>
      <c r="AG6" s="81"/>
      <c r="AH6" s="81"/>
      <c r="AI6" s="81"/>
    </row>
    <row r="7" spans="1:35" s="42" customFormat="1" ht="18" customHeight="1">
      <c r="A7" s="40"/>
      <c r="B7" s="44" t="s">
        <v>177</v>
      </c>
      <c r="C7" s="45"/>
      <c r="D7" s="40"/>
      <c r="E7" s="40"/>
      <c r="F7" s="40"/>
      <c r="G7" s="40"/>
      <c r="H7" s="40"/>
      <c r="I7" s="40"/>
      <c r="J7" s="40"/>
      <c r="K7" s="40"/>
      <c r="L7" s="40"/>
      <c r="M7" s="40"/>
      <c r="N7" s="40"/>
      <c r="O7" s="40"/>
      <c r="P7" s="40"/>
      <c r="Q7" s="40"/>
      <c r="R7" s="40"/>
      <c r="S7" s="40"/>
      <c r="T7" s="40"/>
      <c r="U7" s="79"/>
      <c r="V7" s="79"/>
      <c r="W7" s="79"/>
      <c r="X7" s="80"/>
      <c r="Y7" s="81"/>
      <c r="Z7" s="81"/>
      <c r="AA7" s="81"/>
      <c r="AB7" s="81"/>
      <c r="AC7" s="81"/>
      <c r="AD7" s="81"/>
      <c r="AE7" s="81"/>
      <c r="AF7" s="81"/>
      <c r="AG7" s="81"/>
      <c r="AH7" s="81"/>
      <c r="AI7" s="81"/>
    </row>
    <row r="8" spans="1:35" s="42" customFormat="1" ht="18" customHeight="1">
      <c r="A8" s="40"/>
      <c r="B8" s="46" t="s">
        <v>176</v>
      </c>
      <c r="C8" s="45"/>
      <c r="D8" s="40"/>
      <c r="E8" s="40"/>
      <c r="F8" s="40"/>
      <c r="G8" s="40"/>
      <c r="H8" s="40"/>
      <c r="I8" s="40"/>
      <c r="J8" s="40"/>
      <c r="K8" s="40"/>
      <c r="L8" s="40"/>
      <c r="M8" s="40"/>
      <c r="N8" s="40"/>
      <c r="O8" s="40"/>
      <c r="P8" s="40"/>
      <c r="Q8" s="40"/>
      <c r="R8" s="40"/>
      <c r="S8" s="40"/>
      <c r="T8" s="40"/>
      <c r="U8" s="79"/>
      <c r="V8" s="79"/>
      <c r="W8" s="79"/>
      <c r="X8" s="80"/>
      <c r="Y8" s="81"/>
      <c r="Z8" s="81"/>
      <c r="AA8" s="81"/>
      <c r="AB8" s="81"/>
      <c r="AC8" s="81"/>
      <c r="AD8" s="81"/>
      <c r="AE8" s="81"/>
      <c r="AF8" s="81"/>
      <c r="AG8" s="81"/>
      <c r="AH8" s="81"/>
      <c r="AI8" s="81"/>
    </row>
    <row r="9" spans="1:35" s="42" customFormat="1" ht="18" customHeight="1">
      <c r="A9" s="40"/>
      <c r="B9" s="46" t="s">
        <v>178</v>
      </c>
      <c r="C9" s="45"/>
      <c r="D9" s="40"/>
      <c r="E9" s="40"/>
      <c r="F9" s="40"/>
      <c r="G9" s="40"/>
      <c r="H9" s="40"/>
      <c r="I9" s="40"/>
      <c r="J9" s="40"/>
      <c r="K9" s="40"/>
      <c r="L9" s="40"/>
      <c r="M9" s="40"/>
      <c r="N9" s="40"/>
      <c r="O9" s="40"/>
      <c r="P9" s="40"/>
      <c r="Q9" s="40"/>
      <c r="R9" s="40"/>
      <c r="S9" s="40"/>
      <c r="T9" s="40"/>
      <c r="U9" s="79"/>
      <c r="V9" s="79"/>
      <c r="W9" s="79"/>
      <c r="X9" s="80"/>
      <c r="Y9" s="81"/>
      <c r="Z9" s="81"/>
      <c r="AA9" s="81"/>
      <c r="AB9" s="81"/>
      <c r="AC9" s="81"/>
      <c r="AD9" s="81"/>
      <c r="AE9" s="81"/>
      <c r="AF9" s="81"/>
      <c r="AG9" s="81"/>
      <c r="AH9" s="81"/>
      <c r="AI9" s="81"/>
    </row>
    <row r="10" spans="1:35" s="42" customFormat="1" ht="18" customHeight="1">
      <c r="A10" s="40"/>
      <c r="B10" s="46" t="s">
        <v>179</v>
      </c>
      <c r="C10" s="45"/>
      <c r="D10" s="40"/>
      <c r="E10" s="40"/>
      <c r="F10" s="40"/>
      <c r="G10" s="40"/>
      <c r="H10" s="40"/>
      <c r="I10" s="40"/>
      <c r="J10" s="40"/>
      <c r="K10" s="40"/>
      <c r="L10" s="40"/>
      <c r="M10" s="40"/>
      <c r="N10" s="40"/>
      <c r="O10" s="40"/>
      <c r="P10" s="40"/>
      <c r="Q10" s="40"/>
      <c r="R10" s="40"/>
      <c r="S10" s="40"/>
      <c r="T10" s="40"/>
      <c r="U10" s="79"/>
      <c r="V10" s="79"/>
      <c r="W10" s="79"/>
      <c r="X10" s="80"/>
      <c r="Y10" s="81"/>
      <c r="Z10" s="81"/>
      <c r="AA10" s="81"/>
      <c r="AB10" s="81"/>
      <c r="AC10" s="81"/>
      <c r="AD10" s="81"/>
      <c r="AE10" s="81"/>
      <c r="AF10" s="81"/>
      <c r="AG10" s="81"/>
      <c r="AH10" s="81"/>
      <c r="AI10" s="81"/>
    </row>
    <row r="11" spans="1:35" s="42" customFormat="1" ht="18" customHeight="1">
      <c r="A11" s="40"/>
      <c r="B11" s="46" t="s">
        <v>180</v>
      </c>
      <c r="C11" s="45"/>
      <c r="D11" s="40"/>
      <c r="E11" s="40"/>
      <c r="F11" s="40"/>
      <c r="G11" s="40"/>
      <c r="H11" s="40"/>
      <c r="I11" s="40"/>
      <c r="J11" s="40"/>
      <c r="K11" s="40"/>
      <c r="L11" s="40"/>
      <c r="M11" s="40"/>
      <c r="N11" s="40"/>
      <c r="O11" s="40"/>
      <c r="P11" s="40"/>
      <c r="Q11" s="40"/>
      <c r="R11" s="40"/>
      <c r="S11" s="40"/>
      <c r="T11" s="40"/>
      <c r="U11" s="79"/>
      <c r="V11" s="79"/>
      <c r="W11" s="79"/>
      <c r="X11" s="80"/>
      <c r="Y11" s="81"/>
      <c r="Z11" s="81"/>
      <c r="AA11" s="81"/>
      <c r="AB11" s="81"/>
      <c r="AC11" s="81"/>
      <c r="AD11" s="81"/>
      <c r="AE11" s="81"/>
      <c r="AF11" s="81"/>
      <c r="AG11" s="81"/>
      <c r="AH11" s="81"/>
      <c r="AI11" s="81"/>
    </row>
    <row r="12" spans="1:35" s="42" customFormat="1" ht="18" customHeight="1">
      <c r="A12" s="40"/>
      <c r="B12" s="46" t="s">
        <v>181</v>
      </c>
      <c r="C12" s="45"/>
      <c r="D12" s="40"/>
      <c r="E12" s="40"/>
      <c r="F12" s="40"/>
      <c r="G12" s="40"/>
      <c r="H12" s="40"/>
      <c r="I12" s="40"/>
      <c r="J12" s="40"/>
      <c r="K12" s="40"/>
      <c r="L12" s="40"/>
      <c r="M12" s="40"/>
      <c r="N12" s="40"/>
      <c r="O12" s="40"/>
      <c r="P12" s="40"/>
      <c r="Q12" s="40"/>
      <c r="R12" s="40"/>
      <c r="S12" s="40"/>
      <c r="T12" s="40"/>
      <c r="U12" s="79"/>
      <c r="V12" s="79"/>
      <c r="W12" s="79"/>
      <c r="X12" s="80"/>
      <c r="Y12" s="81"/>
      <c r="Z12" s="81"/>
      <c r="AA12" s="81"/>
      <c r="AB12" s="81"/>
      <c r="AC12" s="81"/>
      <c r="AD12" s="81"/>
      <c r="AE12" s="81"/>
      <c r="AF12" s="81"/>
      <c r="AG12" s="81"/>
      <c r="AH12" s="81"/>
      <c r="AI12" s="81"/>
    </row>
    <row r="13" spans="1:35" s="42" customFormat="1" ht="18" customHeight="1">
      <c r="A13" s="40"/>
      <c r="B13" s="46" t="s">
        <v>183</v>
      </c>
      <c r="C13" s="45"/>
      <c r="D13" s="40"/>
      <c r="E13" s="40"/>
      <c r="F13" s="40"/>
      <c r="G13" s="40"/>
      <c r="H13" s="40"/>
      <c r="I13" s="40"/>
      <c r="J13" s="40"/>
      <c r="K13" s="40"/>
      <c r="L13" s="40"/>
      <c r="M13" s="40"/>
      <c r="N13" s="40"/>
      <c r="O13" s="40"/>
      <c r="P13" s="40"/>
      <c r="Q13" s="40"/>
      <c r="R13" s="40"/>
      <c r="S13" s="40"/>
      <c r="T13" s="40"/>
      <c r="U13" s="79"/>
      <c r="V13" s="79"/>
      <c r="W13" s="79"/>
      <c r="X13" s="80"/>
      <c r="Y13" s="81"/>
      <c r="Z13" s="81"/>
      <c r="AA13" s="81"/>
      <c r="AB13" s="81"/>
      <c r="AC13" s="81"/>
      <c r="AD13" s="81"/>
      <c r="AE13" s="81"/>
      <c r="AF13" s="81"/>
      <c r="AG13" s="81"/>
      <c r="AH13" s="81"/>
      <c r="AI13" s="81"/>
    </row>
    <row r="14" spans="1:35" s="42" customFormat="1" ht="18" customHeight="1">
      <c r="A14" s="40"/>
      <c r="B14" s="46" t="s">
        <v>182</v>
      </c>
      <c r="C14" s="45"/>
      <c r="D14" s="40"/>
      <c r="E14" s="40"/>
      <c r="F14" s="40"/>
      <c r="G14" s="40"/>
      <c r="H14" s="40"/>
      <c r="I14" s="40"/>
      <c r="J14" s="40"/>
      <c r="K14" s="40"/>
      <c r="L14" s="40"/>
      <c r="M14" s="40"/>
      <c r="N14" s="40"/>
      <c r="O14" s="40"/>
      <c r="P14" s="40"/>
      <c r="Q14" s="40"/>
      <c r="R14" s="40"/>
      <c r="S14" s="40"/>
      <c r="T14" s="40"/>
      <c r="U14" s="79"/>
      <c r="V14" s="79"/>
      <c r="W14" s="79"/>
      <c r="X14" s="80"/>
      <c r="Y14" s="81"/>
      <c r="Z14" s="81"/>
      <c r="AA14" s="81"/>
      <c r="AB14" s="81"/>
      <c r="AC14" s="81"/>
      <c r="AD14" s="81"/>
      <c r="AE14" s="81"/>
      <c r="AF14" s="81"/>
      <c r="AG14" s="81"/>
      <c r="AH14" s="81"/>
      <c r="AI14" s="81"/>
    </row>
    <row r="15" spans="1:35" s="42" customFormat="1" ht="18" customHeight="1">
      <c r="A15" s="40"/>
      <c r="B15" s="40"/>
      <c r="C15" s="40"/>
      <c r="D15" s="40"/>
      <c r="E15" s="40"/>
      <c r="F15" s="40"/>
      <c r="G15" s="40"/>
      <c r="H15" s="40"/>
      <c r="I15" s="40"/>
      <c r="J15" s="40"/>
      <c r="K15" s="40"/>
      <c r="L15" s="40"/>
      <c r="M15" s="40"/>
      <c r="N15" s="40"/>
      <c r="O15" s="40"/>
      <c r="P15" s="40"/>
      <c r="Q15" s="40"/>
      <c r="R15" s="40"/>
      <c r="S15" s="40"/>
      <c r="T15" s="40"/>
      <c r="U15" s="79"/>
      <c r="V15" s="79"/>
      <c r="W15" s="79"/>
      <c r="X15" s="80"/>
      <c r="Y15" s="81"/>
      <c r="Z15" s="81"/>
      <c r="AA15" s="81"/>
      <c r="AB15" s="81"/>
      <c r="AC15" s="81"/>
      <c r="AD15" s="81"/>
      <c r="AE15" s="81"/>
      <c r="AF15" s="81"/>
      <c r="AG15" s="81"/>
      <c r="AH15" s="81"/>
      <c r="AI15" s="81"/>
    </row>
    <row r="16" spans="1:35" s="42" customFormat="1" ht="18" customHeight="1">
      <c r="A16" s="40"/>
      <c r="B16" s="40"/>
      <c r="C16" s="40"/>
      <c r="D16" s="40"/>
      <c r="E16" s="40"/>
      <c r="F16" s="40"/>
      <c r="G16" s="40"/>
      <c r="H16" s="40"/>
      <c r="I16" s="40"/>
      <c r="J16" s="43" t="s">
        <v>184</v>
      </c>
      <c r="K16" s="40"/>
      <c r="L16" s="40"/>
      <c r="M16" s="40"/>
      <c r="N16" s="40"/>
      <c r="O16" s="40"/>
      <c r="P16" s="40"/>
      <c r="Q16" s="40"/>
      <c r="R16" s="40"/>
      <c r="S16" s="40"/>
      <c r="T16" s="40"/>
      <c r="U16" s="79"/>
      <c r="V16" s="79"/>
      <c r="W16" s="79"/>
      <c r="X16" s="80"/>
      <c r="Y16" s="81"/>
      <c r="Z16" s="81"/>
      <c r="AA16" s="81"/>
      <c r="AB16" s="81"/>
      <c r="AC16" s="81"/>
      <c r="AD16" s="81"/>
      <c r="AE16" s="81"/>
      <c r="AF16" s="81"/>
      <c r="AG16" s="81"/>
      <c r="AH16" s="81"/>
      <c r="AI16" s="81"/>
    </row>
    <row r="17" spans="1:35" s="42" customFormat="1" ht="18" customHeight="1">
      <c r="A17" s="40"/>
      <c r="B17" s="40"/>
      <c r="C17" s="47"/>
      <c r="D17" s="40"/>
      <c r="E17" s="47" t="s">
        <v>185</v>
      </c>
      <c r="F17" s="48" t="s">
        <v>186</v>
      </c>
      <c r="G17" s="40"/>
      <c r="H17" s="40"/>
      <c r="I17" s="40"/>
      <c r="J17" s="49"/>
      <c r="K17" s="40"/>
      <c r="L17" s="40"/>
      <c r="M17" s="40"/>
      <c r="N17" s="40"/>
      <c r="O17" s="40"/>
      <c r="P17" s="40"/>
      <c r="Q17" s="40"/>
      <c r="R17" s="40"/>
      <c r="S17" s="40"/>
      <c r="T17" s="40"/>
      <c r="U17" s="79"/>
      <c r="V17" s="79"/>
      <c r="W17" s="79"/>
      <c r="X17" s="80"/>
      <c r="Y17" s="81"/>
      <c r="Z17" s="81"/>
      <c r="AA17" s="81"/>
      <c r="AB17" s="81"/>
      <c r="AC17" s="81"/>
      <c r="AD17" s="81"/>
      <c r="AE17" s="81"/>
      <c r="AF17" s="81"/>
      <c r="AG17" s="81"/>
      <c r="AH17" s="81"/>
      <c r="AI17" s="81"/>
    </row>
    <row r="18" spans="1:35" s="42" customFormat="1" ht="18" customHeight="1">
      <c r="A18" s="40"/>
      <c r="B18" s="40"/>
      <c r="C18" s="47"/>
      <c r="D18" s="40"/>
      <c r="E18" s="47" t="s">
        <v>187</v>
      </c>
      <c r="F18" s="48" t="s">
        <v>188</v>
      </c>
      <c r="G18" s="40"/>
      <c r="H18" s="40"/>
      <c r="I18" s="40"/>
      <c r="J18" s="49"/>
      <c r="K18" s="40"/>
      <c r="L18" s="40"/>
      <c r="M18" s="40"/>
      <c r="N18" s="40"/>
      <c r="O18" s="40"/>
      <c r="P18" s="40"/>
      <c r="Q18" s="40"/>
      <c r="R18" s="40"/>
      <c r="S18" s="40"/>
      <c r="T18" s="40"/>
      <c r="U18" s="79"/>
      <c r="V18" s="79"/>
      <c r="W18" s="79"/>
      <c r="X18" s="80"/>
      <c r="Y18" s="81"/>
      <c r="Z18" s="81"/>
      <c r="AA18" s="81"/>
      <c r="AB18" s="81"/>
      <c r="AC18" s="81"/>
      <c r="AD18" s="81"/>
      <c r="AE18" s="81"/>
      <c r="AF18" s="81"/>
      <c r="AG18" s="81"/>
      <c r="AH18" s="81"/>
      <c r="AI18" s="81"/>
    </row>
    <row r="19" spans="1:35" s="42" customFormat="1" ht="18" customHeight="1">
      <c r="A19" s="40"/>
      <c r="B19" s="40"/>
      <c r="C19" s="47"/>
      <c r="D19" s="40"/>
      <c r="E19" s="47" t="s">
        <v>189</v>
      </c>
      <c r="F19" s="48" t="s">
        <v>190</v>
      </c>
      <c r="G19" s="40"/>
      <c r="H19" s="40"/>
      <c r="I19" s="40"/>
      <c r="J19" s="49"/>
      <c r="K19" s="40"/>
      <c r="L19" s="40"/>
      <c r="M19" s="40"/>
      <c r="N19" s="40"/>
      <c r="O19" s="40"/>
      <c r="P19" s="40"/>
      <c r="Q19" s="40"/>
      <c r="R19" s="40"/>
      <c r="S19" s="40"/>
      <c r="T19" s="40"/>
      <c r="U19" s="79"/>
      <c r="V19" s="79"/>
      <c r="W19" s="79"/>
      <c r="X19" s="80"/>
      <c r="Y19" s="81"/>
      <c r="Z19" s="81"/>
      <c r="AA19" s="81"/>
      <c r="AB19" s="81"/>
      <c r="AC19" s="81"/>
      <c r="AD19" s="81"/>
      <c r="AE19" s="81"/>
      <c r="AF19" s="81"/>
      <c r="AG19" s="81"/>
      <c r="AH19" s="81"/>
      <c r="AI19" s="81"/>
    </row>
    <row r="20" spans="1:35" s="42" customFormat="1" ht="18" customHeight="1">
      <c r="A20" s="40"/>
      <c r="B20" s="40"/>
      <c r="C20" s="47"/>
      <c r="D20" s="40"/>
      <c r="E20" s="47"/>
      <c r="F20" s="48" t="s">
        <v>355</v>
      </c>
      <c r="G20" s="40"/>
      <c r="H20" s="40"/>
      <c r="I20" s="40"/>
      <c r="J20" s="49"/>
      <c r="K20" s="40"/>
      <c r="L20" s="40"/>
      <c r="M20" s="40"/>
      <c r="N20" s="40"/>
      <c r="O20" s="40"/>
      <c r="P20" s="40"/>
      <c r="Q20" s="40"/>
      <c r="R20" s="40"/>
      <c r="S20" s="40"/>
      <c r="T20" s="40"/>
      <c r="U20" s="79"/>
      <c r="V20" s="79"/>
      <c r="W20" s="79"/>
      <c r="X20" s="80"/>
      <c r="Y20" s="81"/>
      <c r="Z20" s="81"/>
      <c r="AA20" s="81"/>
      <c r="AB20" s="81"/>
      <c r="AC20" s="81"/>
      <c r="AD20" s="81"/>
      <c r="AE20" s="81"/>
      <c r="AF20" s="81"/>
      <c r="AG20" s="81"/>
      <c r="AH20" s="81"/>
      <c r="AI20" s="81"/>
    </row>
    <row r="21" spans="1:35" s="42" customFormat="1" ht="18" customHeight="1">
      <c r="A21" s="40"/>
      <c r="B21" s="40"/>
      <c r="C21" s="40"/>
      <c r="D21" s="40"/>
      <c r="E21" s="40"/>
      <c r="F21" s="50" t="s">
        <v>191</v>
      </c>
      <c r="G21" s="48"/>
      <c r="H21" s="40"/>
      <c r="I21" s="40"/>
      <c r="J21" s="49"/>
      <c r="K21" s="40"/>
      <c r="L21" s="40"/>
      <c r="M21" s="40"/>
      <c r="N21" s="40"/>
      <c r="O21" s="40"/>
      <c r="P21" s="40"/>
      <c r="Q21" s="40"/>
      <c r="R21" s="40"/>
      <c r="S21" s="40"/>
      <c r="T21" s="40"/>
      <c r="U21" s="79"/>
      <c r="V21" s="79"/>
      <c r="W21" s="79"/>
      <c r="X21" s="80"/>
      <c r="Y21" s="81"/>
      <c r="Z21" s="81"/>
      <c r="AA21" s="81"/>
      <c r="AB21" s="81"/>
      <c r="AC21" s="81"/>
      <c r="AD21" s="81"/>
      <c r="AE21" s="81"/>
      <c r="AF21" s="81"/>
      <c r="AG21" s="81"/>
      <c r="AH21" s="81"/>
      <c r="AI21" s="81"/>
    </row>
    <row r="22" spans="1:35" s="42" customFormat="1" ht="18" customHeight="1">
      <c r="A22" s="40"/>
      <c r="B22" s="40"/>
      <c r="C22" s="40"/>
      <c r="D22" s="40"/>
      <c r="E22" s="40"/>
      <c r="F22" s="46"/>
      <c r="G22" s="48"/>
      <c r="H22" s="40"/>
      <c r="I22" s="40"/>
      <c r="J22" s="49"/>
      <c r="K22" s="40"/>
      <c r="L22" s="40"/>
      <c r="M22" s="40"/>
      <c r="N22" s="40"/>
      <c r="O22" s="40"/>
      <c r="P22" s="40"/>
      <c r="Q22" s="40"/>
      <c r="R22" s="40"/>
      <c r="S22" s="40"/>
      <c r="T22" s="40"/>
      <c r="U22" s="79"/>
      <c r="V22" s="79"/>
      <c r="W22" s="79"/>
      <c r="X22" s="80"/>
      <c r="Y22" s="81"/>
      <c r="Z22" s="81"/>
      <c r="AA22" s="81"/>
      <c r="AB22" s="81"/>
      <c r="AC22" s="81"/>
      <c r="AD22" s="81"/>
      <c r="AE22" s="81"/>
      <c r="AF22" s="81"/>
      <c r="AG22" s="81"/>
      <c r="AH22" s="81"/>
      <c r="AI22" s="81"/>
    </row>
    <row r="23" spans="1:35" s="42" customFormat="1" ht="18" customHeight="1">
      <c r="A23" s="40"/>
      <c r="B23" s="40"/>
      <c r="C23" s="40"/>
      <c r="D23" s="40"/>
      <c r="E23" s="40"/>
      <c r="F23" s="40"/>
      <c r="G23" s="48"/>
      <c r="H23" s="40"/>
      <c r="I23" s="40"/>
      <c r="J23" s="49"/>
      <c r="K23" s="40"/>
      <c r="L23" s="40"/>
      <c r="M23" s="40"/>
      <c r="N23" s="40"/>
      <c r="O23" s="40"/>
      <c r="P23" s="40"/>
      <c r="Q23" s="40"/>
      <c r="R23" s="40"/>
      <c r="S23" s="40"/>
      <c r="T23" s="40"/>
      <c r="U23" s="79"/>
      <c r="V23" s="79"/>
      <c r="W23" s="79"/>
      <c r="X23" s="80"/>
      <c r="Y23" s="81"/>
      <c r="Z23" s="81"/>
      <c r="AA23" s="81"/>
      <c r="AB23" s="81"/>
      <c r="AC23" s="81"/>
      <c r="AD23" s="81"/>
      <c r="AE23" s="81"/>
      <c r="AF23" s="81"/>
      <c r="AG23" s="81"/>
      <c r="AH23" s="81"/>
      <c r="AI23" s="81"/>
    </row>
    <row r="24" spans="1:35" s="42" customFormat="1" ht="18" customHeight="1">
      <c r="A24" s="40"/>
      <c r="B24" s="40"/>
      <c r="C24" s="40"/>
      <c r="D24" s="40"/>
      <c r="E24" s="40"/>
      <c r="F24" s="40"/>
      <c r="G24" s="48"/>
      <c r="H24" s="40"/>
      <c r="I24" s="40"/>
      <c r="J24" s="43" t="s">
        <v>192</v>
      </c>
      <c r="K24" s="40"/>
      <c r="L24" s="40"/>
      <c r="M24" s="40"/>
      <c r="N24" s="40"/>
      <c r="O24" s="40"/>
      <c r="P24" s="40"/>
      <c r="Q24" s="40"/>
      <c r="R24" s="40"/>
      <c r="S24" s="40"/>
      <c r="T24" s="40"/>
      <c r="U24" s="79"/>
      <c r="V24" s="79"/>
      <c r="W24" s="79"/>
      <c r="X24" s="80"/>
      <c r="Y24" s="81"/>
      <c r="Z24" s="81"/>
      <c r="AA24" s="81"/>
      <c r="AB24" s="81"/>
      <c r="AC24" s="81"/>
      <c r="AD24" s="81"/>
      <c r="AE24" s="81"/>
      <c r="AF24" s="81"/>
      <c r="AG24" s="81"/>
      <c r="AH24" s="81"/>
      <c r="AI24" s="81"/>
    </row>
    <row r="25" spans="1:35" s="42" customFormat="1" ht="18" customHeight="1">
      <c r="A25" s="40"/>
      <c r="B25" s="50" t="s">
        <v>356</v>
      </c>
      <c r="C25" s="40"/>
      <c r="D25" s="40"/>
      <c r="E25" s="40"/>
      <c r="F25" s="40"/>
      <c r="G25" s="40"/>
      <c r="H25" s="40"/>
      <c r="I25" s="40"/>
      <c r="J25" s="51"/>
      <c r="K25" s="40"/>
      <c r="L25" s="40"/>
      <c r="M25" s="40"/>
      <c r="N25" s="40"/>
      <c r="O25" s="40"/>
      <c r="P25" s="40"/>
      <c r="Q25" s="40"/>
      <c r="R25" s="40"/>
      <c r="S25" s="40"/>
      <c r="T25" s="40"/>
      <c r="U25" s="79"/>
      <c r="V25" s="79"/>
      <c r="W25" s="79"/>
      <c r="X25" s="80"/>
      <c r="Y25" s="81"/>
      <c r="Z25" s="81"/>
      <c r="AA25" s="81"/>
      <c r="AB25" s="81"/>
      <c r="AC25" s="81"/>
      <c r="AD25" s="81"/>
      <c r="AE25" s="81"/>
      <c r="AF25" s="81"/>
      <c r="AG25" s="81"/>
      <c r="AH25" s="81"/>
      <c r="AI25" s="81"/>
    </row>
    <row r="26" spans="1:35" s="42" customFormat="1" ht="18" customHeight="1">
      <c r="A26" s="40"/>
      <c r="B26" s="50" t="s">
        <v>357</v>
      </c>
      <c r="C26" s="40"/>
      <c r="D26" s="40"/>
      <c r="E26" s="40"/>
      <c r="F26" s="40"/>
      <c r="G26" s="40"/>
      <c r="H26" s="40"/>
      <c r="I26" s="40"/>
      <c r="J26" s="51"/>
      <c r="K26" s="40"/>
      <c r="L26" s="40"/>
      <c r="M26" s="40"/>
      <c r="N26" s="40"/>
      <c r="O26" s="40"/>
      <c r="P26" s="40"/>
      <c r="Q26" s="40"/>
      <c r="R26" s="40"/>
      <c r="S26" s="40"/>
      <c r="T26" s="40"/>
      <c r="U26" s="79"/>
      <c r="V26" s="79"/>
      <c r="W26" s="79"/>
      <c r="X26" s="80"/>
      <c r="Y26" s="81"/>
      <c r="Z26" s="81"/>
      <c r="AA26" s="81"/>
      <c r="AB26" s="81"/>
      <c r="AC26" s="81"/>
      <c r="AD26" s="81"/>
      <c r="AE26" s="81"/>
      <c r="AF26" s="81"/>
      <c r="AG26" s="81"/>
      <c r="AH26" s="81"/>
      <c r="AI26" s="81"/>
    </row>
    <row r="27" spans="1:35" s="42" customFormat="1" ht="18" customHeight="1">
      <c r="A27" s="40"/>
      <c r="B27" s="50" t="s">
        <v>193</v>
      </c>
      <c r="C27" s="40"/>
      <c r="D27" s="40"/>
      <c r="E27" s="40"/>
      <c r="F27" s="40"/>
      <c r="G27" s="40"/>
      <c r="H27" s="40"/>
      <c r="I27" s="40"/>
      <c r="J27" s="51"/>
      <c r="K27" s="40"/>
      <c r="L27" s="40"/>
      <c r="M27" s="40"/>
      <c r="N27" s="40"/>
      <c r="O27" s="40"/>
      <c r="P27" s="40"/>
      <c r="Q27" s="40"/>
      <c r="R27" s="40"/>
      <c r="S27" s="40"/>
      <c r="T27" s="40"/>
      <c r="U27" s="79"/>
      <c r="V27" s="79"/>
      <c r="W27" s="79"/>
      <c r="X27" s="80"/>
      <c r="Y27" s="81"/>
      <c r="Z27" s="81"/>
      <c r="AA27" s="81"/>
      <c r="AB27" s="81"/>
      <c r="AC27" s="81"/>
      <c r="AD27" s="81"/>
      <c r="AE27" s="81"/>
      <c r="AF27" s="81"/>
      <c r="AG27" s="81"/>
      <c r="AH27" s="81"/>
      <c r="AI27" s="81"/>
    </row>
    <row r="28" spans="1:35" s="42" customFormat="1" ht="18" customHeight="1">
      <c r="A28" s="40"/>
      <c r="B28" s="50" t="s">
        <v>194</v>
      </c>
      <c r="C28" s="40"/>
      <c r="D28" s="40"/>
      <c r="E28" s="40"/>
      <c r="F28" s="40"/>
      <c r="G28" s="40"/>
      <c r="H28" s="40"/>
      <c r="I28" s="40"/>
      <c r="J28" s="51"/>
      <c r="K28" s="40"/>
      <c r="L28" s="40"/>
      <c r="M28" s="40"/>
      <c r="N28" s="40"/>
      <c r="O28" s="40"/>
      <c r="P28" s="40"/>
      <c r="Q28" s="40"/>
      <c r="R28" s="40"/>
      <c r="S28" s="40"/>
      <c r="T28" s="40"/>
      <c r="U28" s="79"/>
      <c r="V28" s="79"/>
      <c r="W28" s="79"/>
      <c r="X28" s="80"/>
      <c r="Y28" s="81"/>
      <c r="Z28" s="81"/>
      <c r="AA28" s="81"/>
      <c r="AB28" s="81"/>
      <c r="AC28" s="81"/>
      <c r="AD28" s="81"/>
      <c r="AE28" s="81"/>
      <c r="AF28" s="81"/>
      <c r="AG28" s="81"/>
      <c r="AH28" s="81"/>
      <c r="AI28" s="81"/>
    </row>
    <row r="29" spans="1:35" s="42" customFormat="1" ht="18" customHeight="1">
      <c r="A29" s="40"/>
      <c r="B29" s="50" t="s">
        <v>195</v>
      </c>
      <c r="C29" s="40"/>
      <c r="D29" s="40"/>
      <c r="E29" s="40"/>
      <c r="F29" s="40"/>
      <c r="G29" s="40"/>
      <c r="H29" s="40"/>
      <c r="I29" s="40"/>
      <c r="J29" s="51"/>
      <c r="K29" s="40"/>
      <c r="L29" s="40"/>
      <c r="M29" s="40"/>
      <c r="N29" s="40"/>
      <c r="O29" s="40"/>
      <c r="P29" s="40"/>
      <c r="Q29" s="40"/>
      <c r="R29" s="40"/>
      <c r="S29" s="40"/>
      <c r="T29" s="40"/>
      <c r="U29" s="79"/>
      <c r="V29" s="79"/>
      <c r="W29" s="79"/>
      <c r="X29" s="80"/>
      <c r="Y29" s="81"/>
      <c r="Z29" s="81"/>
      <c r="AA29" s="81"/>
      <c r="AB29" s="81"/>
      <c r="AC29" s="81"/>
      <c r="AD29" s="81"/>
      <c r="AE29" s="81"/>
      <c r="AF29" s="81"/>
      <c r="AG29" s="81"/>
      <c r="AH29" s="81"/>
      <c r="AI29" s="81"/>
    </row>
    <row r="30" spans="1:35" s="42" customFormat="1" ht="18" customHeight="1">
      <c r="A30" s="40"/>
      <c r="B30" s="50" t="s">
        <v>196</v>
      </c>
      <c r="C30" s="40"/>
      <c r="D30" s="40"/>
      <c r="E30" s="40"/>
      <c r="F30" s="40"/>
      <c r="G30" s="40"/>
      <c r="H30" s="40"/>
      <c r="I30" s="40"/>
      <c r="J30" s="51"/>
      <c r="K30" s="40"/>
      <c r="L30" s="40"/>
      <c r="M30" s="40"/>
      <c r="N30" s="40"/>
      <c r="O30" s="40"/>
      <c r="P30" s="40"/>
      <c r="Q30" s="40"/>
      <c r="R30" s="40"/>
      <c r="S30" s="40"/>
      <c r="T30" s="40"/>
      <c r="U30" s="79"/>
      <c r="V30" s="79"/>
      <c r="W30" s="79"/>
      <c r="X30" s="80"/>
      <c r="Y30" s="81"/>
      <c r="Z30" s="81"/>
      <c r="AA30" s="81"/>
      <c r="AB30" s="81"/>
      <c r="AC30" s="81"/>
      <c r="AD30" s="81"/>
      <c r="AE30" s="81"/>
      <c r="AF30" s="81"/>
      <c r="AG30" s="81"/>
      <c r="AH30" s="81"/>
      <c r="AI30" s="81"/>
    </row>
    <row r="31" spans="1:35" s="42" customFormat="1" ht="18" customHeight="1">
      <c r="A31" s="40"/>
      <c r="B31" s="40"/>
      <c r="C31" s="40"/>
      <c r="D31" s="40"/>
      <c r="E31" s="40"/>
      <c r="F31" s="40"/>
      <c r="G31" s="40"/>
      <c r="H31" s="40" t="s">
        <v>2365</v>
      </c>
      <c r="I31" s="40"/>
      <c r="J31" s="51"/>
      <c r="K31" s="40"/>
      <c r="L31" s="40"/>
      <c r="M31" s="40"/>
      <c r="N31" s="40"/>
      <c r="O31" s="40"/>
      <c r="P31" s="40"/>
      <c r="Q31" s="40"/>
      <c r="R31" s="40"/>
      <c r="S31" s="40"/>
      <c r="T31" s="40"/>
      <c r="U31" s="79"/>
      <c r="V31" s="79"/>
      <c r="W31" s="79"/>
      <c r="X31" s="80"/>
      <c r="Y31" s="81"/>
      <c r="Z31" s="81"/>
      <c r="AA31" s="81"/>
      <c r="AB31" s="81"/>
      <c r="AC31" s="81"/>
      <c r="AD31" s="81"/>
      <c r="AE31" s="81"/>
      <c r="AF31" s="81"/>
      <c r="AG31" s="81"/>
      <c r="AH31" s="81"/>
      <c r="AI31" s="81"/>
    </row>
    <row r="32" spans="1:35" s="42" customFormat="1" ht="18" customHeight="1">
      <c r="A32" s="40"/>
      <c r="B32" s="40"/>
      <c r="C32" s="40"/>
      <c r="D32" s="40"/>
      <c r="E32" s="40"/>
      <c r="F32" s="40"/>
      <c r="G32" s="40"/>
      <c r="H32" s="40"/>
      <c r="I32" s="40"/>
      <c r="J32" s="49"/>
      <c r="K32" s="40"/>
      <c r="L32" s="40"/>
      <c r="M32" s="40"/>
      <c r="N32" s="40"/>
      <c r="O32" s="40"/>
      <c r="P32" s="40"/>
      <c r="Q32" s="40"/>
      <c r="R32" s="40"/>
      <c r="S32" s="40"/>
      <c r="T32" s="40"/>
      <c r="U32" s="79"/>
      <c r="V32" s="79"/>
      <c r="W32" s="79"/>
      <c r="X32" s="80"/>
      <c r="Y32" s="81"/>
      <c r="Z32" s="81"/>
      <c r="AA32" s="81"/>
      <c r="AB32" s="81"/>
      <c r="AC32" s="81"/>
      <c r="AD32" s="81"/>
      <c r="AE32" s="81"/>
      <c r="AF32" s="81"/>
      <c r="AG32" s="81"/>
      <c r="AH32" s="81"/>
      <c r="AI32" s="81"/>
    </row>
    <row r="33" spans="1:35" s="42" customFormat="1" ht="18" customHeight="1">
      <c r="A33" s="40"/>
      <c r="B33" s="40"/>
      <c r="C33" s="40"/>
      <c r="D33" s="40"/>
      <c r="E33" s="40"/>
      <c r="F33" s="40"/>
      <c r="G33" s="40"/>
      <c r="H33" s="40"/>
      <c r="I33" s="40"/>
      <c r="J33" s="49"/>
      <c r="K33" s="52" t="s">
        <v>197</v>
      </c>
      <c r="L33" s="40"/>
      <c r="M33" s="40"/>
      <c r="N33" s="40"/>
      <c r="O33" s="40"/>
      <c r="P33" s="40"/>
      <c r="Q33" s="40"/>
      <c r="R33" s="40"/>
      <c r="S33" s="40"/>
      <c r="T33" s="40"/>
      <c r="U33" s="79"/>
      <c r="V33" s="79"/>
      <c r="W33" s="79"/>
      <c r="X33" s="80"/>
      <c r="Y33" s="81"/>
      <c r="Z33" s="81"/>
      <c r="AA33" s="81"/>
      <c r="AB33" s="81"/>
      <c r="AC33" s="81"/>
      <c r="AD33" s="81"/>
      <c r="AE33" s="81"/>
      <c r="AF33" s="81"/>
      <c r="AG33" s="81"/>
      <c r="AH33" s="81"/>
      <c r="AI33" s="81"/>
    </row>
    <row r="34" spans="1:35" s="42" customFormat="1" ht="18" customHeight="1">
      <c r="A34" s="40"/>
      <c r="B34" s="40"/>
      <c r="C34" s="40"/>
      <c r="D34" s="40"/>
      <c r="E34" s="40"/>
      <c r="F34" s="40"/>
      <c r="G34" s="40"/>
      <c r="H34" s="40"/>
      <c r="I34" s="40"/>
      <c r="J34" s="49"/>
      <c r="K34" s="46" t="s">
        <v>341</v>
      </c>
      <c r="L34" s="40"/>
      <c r="M34" s="40"/>
      <c r="N34" s="40"/>
      <c r="O34" s="40"/>
      <c r="P34" s="40"/>
      <c r="Q34" s="40"/>
      <c r="R34" s="40"/>
      <c r="S34" s="40"/>
      <c r="T34" s="40"/>
      <c r="U34" s="79"/>
      <c r="V34" s="79"/>
      <c r="W34" s="79"/>
      <c r="X34" s="80"/>
      <c r="Y34" s="81"/>
      <c r="Z34" s="81"/>
      <c r="AA34" s="81"/>
      <c r="AB34" s="81"/>
      <c r="AC34" s="81"/>
      <c r="AD34" s="81"/>
      <c r="AE34" s="81"/>
      <c r="AF34" s="81"/>
      <c r="AG34" s="81"/>
      <c r="AH34" s="81"/>
      <c r="AI34" s="81"/>
    </row>
    <row r="35" spans="1:35" s="42" customFormat="1" ht="18" customHeight="1">
      <c r="A35" s="40"/>
      <c r="B35" s="40"/>
      <c r="C35" s="40"/>
      <c r="D35" s="40"/>
      <c r="E35" s="40"/>
      <c r="F35" s="40"/>
      <c r="G35" s="40"/>
      <c r="H35" s="40"/>
      <c r="I35" s="40"/>
      <c r="J35" s="49"/>
      <c r="K35" s="44" t="s">
        <v>342</v>
      </c>
      <c r="L35" s="40"/>
      <c r="M35" s="40"/>
      <c r="N35" s="40"/>
      <c r="O35" s="40"/>
      <c r="P35" s="40"/>
      <c r="Q35" s="40"/>
      <c r="R35" s="40"/>
      <c r="S35" s="40"/>
      <c r="T35" s="40"/>
      <c r="U35" s="79"/>
      <c r="V35" s="79"/>
      <c r="W35" s="79"/>
      <c r="X35" s="80"/>
      <c r="Y35" s="81"/>
      <c r="Z35" s="81"/>
      <c r="AA35" s="81"/>
      <c r="AB35" s="81"/>
      <c r="AC35" s="81"/>
      <c r="AD35" s="81"/>
      <c r="AE35" s="81"/>
      <c r="AF35" s="81"/>
      <c r="AG35" s="81"/>
      <c r="AH35" s="81"/>
      <c r="AI35" s="81"/>
    </row>
    <row r="36" spans="1:35" s="42" customFormat="1" ht="18" customHeight="1">
      <c r="A36" s="40"/>
      <c r="B36" s="40"/>
      <c r="C36" s="40"/>
      <c r="D36" s="40"/>
      <c r="E36" s="40"/>
      <c r="F36" s="40"/>
      <c r="G36" s="40"/>
      <c r="H36" s="40"/>
      <c r="I36" s="40"/>
      <c r="J36" s="49"/>
      <c r="K36" s="44" t="s">
        <v>343</v>
      </c>
      <c r="L36" s="40"/>
      <c r="M36" s="40"/>
      <c r="N36" s="40"/>
      <c r="O36" s="40"/>
      <c r="P36" s="40"/>
      <c r="Q36" s="40"/>
      <c r="R36" s="40"/>
      <c r="S36" s="40"/>
      <c r="T36" s="40"/>
      <c r="U36" s="79"/>
      <c r="V36" s="79"/>
      <c r="W36" s="79"/>
      <c r="X36" s="80"/>
      <c r="Y36" s="81"/>
      <c r="Z36" s="81"/>
      <c r="AA36" s="81"/>
      <c r="AB36" s="81"/>
      <c r="AC36" s="81"/>
      <c r="AD36" s="81"/>
      <c r="AE36" s="81"/>
      <c r="AF36" s="81"/>
      <c r="AG36" s="81"/>
      <c r="AH36" s="81"/>
      <c r="AI36" s="81"/>
    </row>
    <row r="37" spans="1:35" s="42" customFormat="1" ht="18" customHeight="1">
      <c r="A37" s="40"/>
      <c r="B37" s="40"/>
      <c r="C37" s="40"/>
      <c r="D37" s="40"/>
      <c r="E37" s="40"/>
      <c r="F37" s="40"/>
      <c r="G37" s="40"/>
      <c r="H37" s="40"/>
      <c r="I37" s="40"/>
      <c r="J37" s="49"/>
      <c r="K37" s="53"/>
      <c r="L37" s="40"/>
      <c r="M37" s="40"/>
      <c r="N37" s="40"/>
      <c r="O37" s="40"/>
      <c r="P37" s="40"/>
      <c r="Q37" s="40"/>
      <c r="R37" s="40"/>
      <c r="S37" s="40"/>
      <c r="T37" s="40"/>
      <c r="U37" s="79"/>
      <c r="V37" s="79"/>
      <c r="W37" s="79"/>
      <c r="X37" s="80"/>
      <c r="Y37" s="81"/>
      <c r="Z37" s="81"/>
      <c r="AA37" s="81"/>
      <c r="AB37" s="81"/>
      <c r="AC37" s="81"/>
      <c r="AD37" s="81"/>
      <c r="AE37" s="81"/>
      <c r="AF37" s="81"/>
      <c r="AG37" s="81"/>
      <c r="AH37" s="81"/>
      <c r="AI37" s="81"/>
    </row>
    <row r="38" spans="1:35" s="42" customFormat="1" ht="18" customHeight="1">
      <c r="A38" s="40"/>
      <c r="B38" s="40"/>
      <c r="C38" s="40"/>
      <c r="D38" s="40"/>
      <c r="E38" s="40"/>
      <c r="F38" s="40"/>
      <c r="G38" s="40"/>
      <c r="H38" s="40"/>
      <c r="I38" s="40"/>
      <c r="J38" s="49"/>
      <c r="K38" s="40"/>
      <c r="L38" s="40"/>
      <c r="M38" s="40"/>
      <c r="N38" s="40"/>
      <c r="O38" s="40"/>
      <c r="P38" s="40"/>
      <c r="Q38" s="40"/>
      <c r="R38" s="40"/>
      <c r="S38" s="40"/>
      <c r="T38" s="40"/>
      <c r="U38" s="79"/>
      <c r="V38" s="79"/>
      <c r="W38" s="79"/>
      <c r="X38" s="80"/>
      <c r="Y38" s="81"/>
      <c r="Z38" s="81"/>
      <c r="AA38" s="81"/>
      <c r="AB38" s="81"/>
      <c r="AC38" s="81"/>
      <c r="AD38" s="81"/>
      <c r="AE38" s="81"/>
      <c r="AF38" s="81"/>
      <c r="AG38" s="81"/>
      <c r="AH38" s="81"/>
      <c r="AI38" s="81"/>
    </row>
    <row r="40" spans="1:35" ht="18" customHeight="1" thickBot="1">
      <c r="C40" s="54"/>
      <c r="D40" s="54" t="s">
        <v>344</v>
      </c>
      <c r="E40" s="54"/>
      <c r="F40" s="54"/>
      <c r="G40" s="54"/>
      <c r="H40" s="54"/>
      <c r="I40" s="54"/>
      <c r="J40" s="54"/>
      <c r="K40" s="54"/>
      <c r="L40" s="54"/>
      <c r="M40" s="54"/>
      <c r="N40" s="54"/>
      <c r="O40" s="54"/>
      <c r="P40" s="54"/>
      <c r="Q40" s="54"/>
      <c r="W40" s="82" t="s">
        <v>371</v>
      </c>
      <c r="X40" s="83" t="str">
        <f>IF(G41="","",G41)</f>
        <v/>
      </c>
    </row>
    <row r="41" spans="1:35" ht="20.25" customHeight="1">
      <c r="C41" s="265" t="s">
        <v>354</v>
      </c>
      <c r="D41" s="263"/>
      <c r="E41" s="263"/>
      <c r="F41" s="264"/>
      <c r="G41" s="249"/>
      <c r="H41" s="250"/>
      <c r="I41" s="250"/>
      <c r="J41" s="269"/>
      <c r="K41" s="263" t="s">
        <v>349</v>
      </c>
      <c r="L41" s="263"/>
      <c r="M41" s="264"/>
      <c r="N41" s="249"/>
      <c r="O41" s="250"/>
      <c r="P41" s="250"/>
      <c r="Q41" s="251"/>
      <c r="V41" s="84"/>
      <c r="W41" s="82" t="s">
        <v>372</v>
      </c>
      <c r="X41" s="83" t="str">
        <f>IF(N41="","",N41)</f>
        <v/>
      </c>
    </row>
    <row r="42" spans="1:35" ht="20.25" customHeight="1">
      <c r="C42" s="266" t="s">
        <v>350</v>
      </c>
      <c r="D42" s="267"/>
      <c r="E42" s="267"/>
      <c r="F42" s="268"/>
      <c r="G42" s="257"/>
      <c r="H42" s="258"/>
      <c r="I42" s="258"/>
      <c r="J42" s="258"/>
      <c r="K42" s="258"/>
      <c r="L42" s="258"/>
      <c r="M42" s="258"/>
      <c r="N42" s="258"/>
      <c r="O42" s="258"/>
      <c r="P42" s="258"/>
      <c r="Q42" s="259"/>
      <c r="W42" s="82" t="s">
        <v>350</v>
      </c>
      <c r="X42" s="85" t="str">
        <f>IF(G42="","",G42)</f>
        <v/>
      </c>
    </row>
    <row r="43" spans="1:35" ht="20.25" customHeight="1">
      <c r="C43" s="266" t="s">
        <v>351</v>
      </c>
      <c r="D43" s="267"/>
      <c r="E43" s="267"/>
      <c r="F43" s="268"/>
      <c r="G43" s="257"/>
      <c r="H43" s="258"/>
      <c r="I43" s="258"/>
      <c r="J43" s="258"/>
      <c r="K43" s="258"/>
      <c r="L43" s="258"/>
      <c r="M43" s="258"/>
      <c r="N43" s="258"/>
      <c r="O43" s="258"/>
      <c r="P43" s="258"/>
      <c r="Q43" s="259"/>
      <c r="W43" s="82" t="s">
        <v>351</v>
      </c>
      <c r="X43" s="85" t="str">
        <f t="shared" ref="X43:X44" si="0">IF(G43="","",G43)</f>
        <v/>
      </c>
    </row>
    <row r="44" spans="1:35" ht="20.25" customHeight="1">
      <c r="B44" s="56"/>
      <c r="C44" s="266" t="s">
        <v>352</v>
      </c>
      <c r="D44" s="267"/>
      <c r="E44" s="267"/>
      <c r="F44" s="268"/>
      <c r="G44" s="257"/>
      <c r="H44" s="258"/>
      <c r="I44" s="258"/>
      <c r="J44" s="258"/>
      <c r="K44" s="258"/>
      <c r="L44" s="258"/>
      <c r="M44" s="258"/>
      <c r="N44" s="258"/>
      <c r="O44" s="258"/>
      <c r="P44" s="258"/>
      <c r="Q44" s="259"/>
      <c r="W44" s="82" t="s">
        <v>352</v>
      </c>
      <c r="X44" s="85" t="str">
        <f t="shared" si="0"/>
        <v/>
      </c>
    </row>
    <row r="45" spans="1:35" ht="20.25" customHeight="1" thickBot="1">
      <c r="B45" s="56"/>
      <c r="C45" s="254" t="s">
        <v>353</v>
      </c>
      <c r="D45" s="255"/>
      <c r="E45" s="255"/>
      <c r="F45" s="256"/>
      <c r="G45" s="260"/>
      <c r="H45" s="261"/>
      <c r="I45" s="261"/>
      <c r="J45" s="261"/>
      <c r="K45" s="261"/>
      <c r="L45" s="261"/>
      <c r="M45" s="261"/>
      <c r="N45" s="261"/>
      <c r="O45" s="261"/>
      <c r="P45" s="261"/>
      <c r="Q45" s="262"/>
      <c r="W45" s="82" t="s">
        <v>353</v>
      </c>
      <c r="X45" s="85" t="str">
        <f>IF(G45="","",G45)</f>
        <v/>
      </c>
    </row>
    <row r="46" spans="1:35" ht="18" customHeight="1">
      <c r="B46" s="56"/>
      <c r="C46" s="57"/>
      <c r="D46" s="57"/>
      <c r="E46" s="57"/>
      <c r="F46" s="57"/>
      <c r="W46" s="86" t="s">
        <v>519</v>
      </c>
      <c r="X46" s="80" t="e">
        <f>VLOOKUP(X41,自治体コード!$D$2:$E$815,2,0)</f>
        <v>#N/A</v>
      </c>
    </row>
    <row r="47" spans="1:35" ht="18" customHeight="1">
      <c r="B47" s="56"/>
      <c r="C47" s="57"/>
      <c r="D47" s="57"/>
      <c r="E47" s="57"/>
      <c r="F47" s="57"/>
    </row>
    <row r="48" spans="1:35" ht="18" customHeight="1">
      <c r="B48" s="56"/>
      <c r="C48" s="57"/>
      <c r="D48" s="57"/>
      <c r="E48" s="57"/>
      <c r="F48" s="57"/>
    </row>
    <row r="49" spans="2:10" ht="18" customHeight="1">
      <c r="B49" s="56"/>
      <c r="C49" s="57"/>
      <c r="D49" s="57"/>
      <c r="E49" s="57"/>
      <c r="F49" s="57"/>
    </row>
    <row r="50" spans="2:10" ht="18" customHeight="1">
      <c r="B50" s="56"/>
      <c r="C50" s="57"/>
      <c r="D50" s="57"/>
      <c r="E50" s="57"/>
      <c r="F50" s="57"/>
      <c r="J50" s="43" t="s">
        <v>198</v>
      </c>
    </row>
    <row r="51" spans="2:10" ht="18" customHeight="1">
      <c r="B51" s="56"/>
      <c r="C51" s="57"/>
      <c r="D51" s="57"/>
      <c r="E51" s="57"/>
      <c r="F51" s="57"/>
    </row>
    <row r="52" spans="2:10" ht="18" customHeight="1">
      <c r="B52" s="51"/>
      <c r="C52" s="51" t="s">
        <v>199</v>
      </c>
      <c r="D52" s="57"/>
      <c r="E52" s="57"/>
      <c r="F52" s="57"/>
    </row>
    <row r="53" spans="2:10" ht="18" customHeight="1">
      <c r="B53" s="50"/>
      <c r="C53" s="50" t="s">
        <v>200</v>
      </c>
      <c r="D53" s="57"/>
      <c r="E53" s="57"/>
      <c r="F53" s="57"/>
    </row>
    <row r="54" spans="2:10" ht="18" customHeight="1">
      <c r="B54" s="50"/>
      <c r="C54" s="50" t="s">
        <v>201</v>
      </c>
      <c r="D54" s="57"/>
      <c r="E54" s="57"/>
      <c r="F54" s="57"/>
    </row>
    <row r="55" spans="2:10" ht="18" customHeight="1">
      <c r="B55" s="58"/>
      <c r="C55" s="58" t="s">
        <v>202</v>
      </c>
      <c r="D55" s="57"/>
      <c r="E55" s="57"/>
      <c r="F55" s="57"/>
    </row>
    <row r="56" spans="2:10" ht="18" customHeight="1">
      <c r="B56" s="50"/>
      <c r="C56" s="50" t="s">
        <v>203</v>
      </c>
      <c r="D56" s="57"/>
      <c r="E56" s="57"/>
      <c r="F56" s="57"/>
    </row>
    <row r="57" spans="2:10" ht="18" customHeight="1">
      <c r="B57" s="56"/>
      <c r="C57" s="57"/>
      <c r="D57" s="57"/>
      <c r="E57" s="57"/>
      <c r="F57" s="57"/>
    </row>
    <row r="58" spans="2:10" ht="18" customHeight="1">
      <c r="B58" s="56"/>
      <c r="C58" s="51" t="s">
        <v>204</v>
      </c>
      <c r="D58" s="57"/>
      <c r="E58" s="57"/>
      <c r="F58" s="57"/>
    </row>
    <row r="59" spans="2:10" ht="18" customHeight="1">
      <c r="B59" s="56"/>
      <c r="C59" s="50" t="s">
        <v>205</v>
      </c>
      <c r="D59" s="57"/>
      <c r="E59" s="57"/>
      <c r="F59" s="57"/>
    </row>
    <row r="60" spans="2:10" ht="18" customHeight="1">
      <c r="B60" s="56"/>
      <c r="C60" s="50" t="s">
        <v>206</v>
      </c>
      <c r="D60" s="57"/>
      <c r="E60" s="57"/>
      <c r="F60" s="57"/>
    </row>
    <row r="61" spans="2:10" ht="18" customHeight="1">
      <c r="B61" s="56"/>
      <c r="C61" s="50" t="s">
        <v>207</v>
      </c>
      <c r="D61" s="57"/>
      <c r="E61" s="57"/>
      <c r="F61" s="57"/>
    </row>
    <row r="62" spans="2:10" ht="18" customHeight="1">
      <c r="B62" s="56"/>
      <c r="C62" s="57"/>
      <c r="D62" s="57"/>
      <c r="E62" s="57"/>
      <c r="F62" s="57"/>
    </row>
    <row r="63" spans="2:10" ht="18" customHeight="1">
      <c r="B63" s="56"/>
      <c r="C63" s="51" t="s">
        <v>208</v>
      </c>
      <c r="D63" s="57"/>
      <c r="E63" s="57"/>
      <c r="F63" s="57"/>
    </row>
    <row r="64" spans="2:10" ht="18" customHeight="1">
      <c r="B64" s="56"/>
      <c r="C64" s="50" t="s">
        <v>209</v>
      </c>
      <c r="D64" s="57"/>
      <c r="E64" s="57"/>
      <c r="F64" s="57"/>
    </row>
    <row r="65" spans="2:18" ht="18" customHeight="1">
      <c r="B65" s="56"/>
      <c r="C65" s="50" t="s">
        <v>210</v>
      </c>
      <c r="D65" s="57"/>
      <c r="E65" s="57"/>
      <c r="F65" s="57"/>
    </row>
    <row r="66" spans="2:18" ht="18" customHeight="1">
      <c r="B66" s="56"/>
      <c r="C66" s="57"/>
      <c r="D66" s="57"/>
      <c r="E66" s="57"/>
      <c r="F66" s="57"/>
    </row>
    <row r="67" spans="2:18" ht="18" customHeight="1">
      <c r="B67" s="56"/>
      <c r="C67" s="51" t="s">
        <v>211</v>
      </c>
      <c r="D67" s="57"/>
      <c r="E67" s="57"/>
      <c r="F67" s="57"/>
    </row>
    <row r="68" spans="2:18" ht="18" customHeight="1">
      <c r="B68" s="56"/>
      <c r="C68" s="50" t="s">
        <v>212</v>
      </c>
      <c r="D68" s="57"/>
      <c r="E68" s="57"/>
      <c r="F68" s="57"/>
    </row>
    <row r="69" spans="2:18" ht="18" customHeight="1">
      <c r="B69" s="56"/>
      <c r="C69" s="50" t="s">
        <v>213</v>
      </c>
      <c r="D69" s="57"/>
      <c r="E69" s="57"/>
      <c r="F69" s="57"/>
    </row>
    <row r="70" spans="2:18" ht="18" customHeight="1">
      <c r="B70" s="56"/>
      <c r="C70" s="59"/>
      <c r="D70" s="59"/>
      <c r="E70" s="59"/>
      <c r="F70" s="59"/>
      <c r="G70" s="60"/>
      <c r="H70" s="60"/>
      <c r="I70" s="60"/>
      <c r="J70" s="60"/>
      <c r="K70" s="60"/>
      <c r="L70" s="60"/>
      <c r="M70" s="60"/>
      <c r="N70" s="60"/>
      <c r="O70" s="60"/>
      <c r="P70" s="60"/>
      <c r="Q70" s="60"/>
      <c r="R70" s="61" t="s">
        <v>359</v>
      </c>
    </row>
    <row r="71" spans="2:18" ht="3.75" customHeight="1">
      <c r="B71" s="56"/>
      <c r="C71" s="62"/>
      <c r="D71" s="62"/>
      <c r="E71" s="62"/>
      <c r="F71" s="62"/>
      <c r="G71" s="63"/>
      <c r="H71" s="63"/>
      <c r="I71" s="63"/>
      <c r="J71" s="63"/>
      <c r="K71" s="63"/>
      <c r="L71" s="63"/>
      <c r="M71" s="63"/>
      <c r="N71" s="63"/>
      <c r="O71" s="63"/>
      <c r="P71" s="63"/>
      <c r="Q71" s="63"/>
      <c r="R71" s="63"/>
    </row>
    <row r="72" spans="2:18" ht="18" customHeight="1">
      <c r="B72" s="56"/>
      <c r="C72" s="57"/>
      <c r="D72" s="57"/>
      <c r="E72" s="57"/>
      <c r="F72" s="57"/>
    </row>
    <row r="73" spans="2:18" ht="18" customHeight="1">
      <c r="B73" s="56"/>
      <c r="C73" s="57"/>
      <c r="D73" s="57"/>
      <c r="E73" s="57"/>
      <c r="F73" s="57"/>
      <c r="J73" s="43" t="s">
        <v>214</v>
      </c>
    </row>
    <row r="74" spans="2:18" ht="11.25" customHeight="1">
      <c r="B74" s="56"/>
      <c r="C74" s="57"/>
      <c r="D74" s="57"/>
      <c r="E74" s="57"/>
      <c r="F74" s="57"/>
      <c r="J74" s="43"/>
    </row>
    <row r="75" spans="2:18" ht="18" customHeight="1">
      <c r="B75" s="56"/>
      <c r="C75" s="64"/>
      <c r="D75" s="65"/>
      <c r="E75" s="66"/>
      <c r="F75" s="270" t="s">
        <v>227</v>
      </c>
      <c r="G75" s="271"/>
      <c r="H75" s="271"/>
      <c r="I75" s="271"/>
      <c r="J75" s="271"/>
      <c r="K75" s="271"/>
      <c r="L75" s="271"/>
      <c r="M75" s="271"/>
      <c r="N75" s="271"/>
      <c r="O75" s="271"/>
      <c r="P75" s="271"/>
      <c r="Q75" s="271"/>
      <c r="R75" s="272"/>
    </row>
    <row r="76" spans="2:18" ht="18" customHeight="1">
      <c r="B76" s="56"/>
      <c r="C76" s="240" t="s">
        <v>224</v>
      </c>
      <c r="D76" s="241"/>
      <c r="E76" s="242"/>
      <c r="F76" s="230" t="s">
        <v>215</v>
      </c>
      <c r="G76" s="231"/>
      <c r="H76" s="231"/>
      <c r="I76" s="231"/>
      <c r="J76" s="231"/>
      <c r="K76" s="231"/>
      <c r="L76" s="231"/>
      <c r="M76" s="231"/>
      <c r="N76" s="231"/>
      <c r="O76" s="231"/>
      <c r="P76" s="231"/>
      <c r="Q76" s="231"/>
      <c r="R76" s="232"/>
    </row>
    <row r="77" spans="2:18" ht="18" customHeight="1">
      <c r="B77" s="56"/>
      <c r="C77" s="243"/>
      <c r="D77" s="244"/>
      <c r="E77" s="245"/>
      <c r="F77" s="233" t="s">
        <v>216</v>
      </c>
      <c r="G77" s="234"/>
      <c r="H77" s="234"/>
      <c r="I77" s="234"/>
      <c r="J77" s="234"/>
      <c r="K77" s="234"/>
      <c r="L77" s="234"/>
      <c r="M77" s="234"/>
      <c r="N77" s="234"/>
      <c r="O77" s="234"/>
      <c r="P77" s="234"/>
      <c r="Q77" s="234"/>
      <c r="R77" s="235"/>
    </row>
    <row r="78" spans="2:18" ht="18" customHeight="1">
      <c r="B78" s="56"/>
      <c r="C78" s="246"/>
      <c r="D78" s="247"/>
      <c r="E78" s="248"/>
      <c r="F78" s="236" t="s">
        <v>217</v>
      </c>
      <c r="G78" s="237"/>
      <c r="H78" s="237"/>
      <c r="I78" s="237"/>
      <c r="J78" s="237"/>
      <c r="K78" s="237"/>
      <c r="L78" s="237"/>
      <c r="M78" s="237"/>
      <c r="N78" s="237"/>
      <c r="O78" s="237"/>
      <c r="P78" s="237"/>
      <c r="Q78" s="237"/>
      <c r="R78" s="238"/>
    </row>
    <row r="79" spans="2:18" ht="18" customHeight="1">
      <c r="B79" s="56"/>
      <c r="C79" s="240" t="s">
        <v>225</v>
      </c>
      <c r="D79" s="241"/>
      <c r="E79" s="242"/>
      <c r="F79" s="230" t="s">
        <v>218</v>
      </c>
      <c r="G79" s="231"/>
      <c r="H79" s="231"/>
      <c r="I79" s="231"/>
      <c r="J79" s="231"/>
      <c r="K79" s="231"/>
      <c r="L79" s="231"/>
      <c r="M79" s="231"/>
      <c r="N79" s="231"/>
      <c r="O79" s="231"/>
      <c r="P79" s="231"/>
      <c r="Q79" s="231"/>
      <c r="R79" s="232"/>
    </row>
    <row r="80" spans="2:18" ht="18" customHeight="1">
      <c r="B80" s="56"/>
      <c r="C80" s="243"/>
      <c r="D80" s="244"/>
      <c r="E80" s="245"/>
      <c r="F80" s="233" t="s">
        <v>219</v>
      </c>
      <c r="G80" s="234"/>
      <c r="H80" s="234"/>
      <c r="I80" s="234"/>
      <c r="J80" s="234"/>
      <c r="K80" s="234"/>
      <c r="L80" s="234"/>
      <c r="M80" s="234"/>
      <c r="N80" s="234"/>
      <c r="O80" s="234"/>
      <c r="P80" s="234"/>
      <c r="Q80" s="234"/>
      <c r="R80" s="235"/>
    </row>
    <row r="81" spans="1:25" ht="18" customHeight="1">
      <c r="B81" s="56"/>
      <c r="C81" s="246"/>
      <c r="D81" s="247"/>
      <c r="E81" s="248"/>
      <c r="F81" s="236" t="s">
        <v>220</v>
      </c>
      <c r="G81" s="237"/>
      <c r="H81" s="237"/>
      <c r="I81" s="237"/>
      <c r="J81" s="237"/>
      <c r="K81" s="237"/>
      <c r="L81" s="237"/>
      <c r="M81" s="237"/>
      <c r="N81" s="237"/>
      <c r="O81" s="237"/>
      <c r="P81" s="237"/>
      <c r="Q81" s="237"/>
      <c r="R81" s="238"/>
    </row>
    <row r="82" spans="1:25" ht="18" customHeight="1">
      <c r="B82" s="56"/>
      <c r="C82" s="240" t="s">
        <v>226</v>
      </c>
      <c r="D82" s="241"/>
      <c r="E82" s="242"/>
      <c r="F82" s="230" t="s">
        <v>221</v>
      </c>
      <c r="G82" s="231"/>
      <c r="H82" s="231"/>
      <c r="I82" s="231"/>
      <c r="J82" s="231"/>
      <c r="K82" s="231"/>
      <c r="L82" s="231"/>
      <c r="M82" s="231"/>
      <c r="N82" s="231"/>
      <c r="O82" s="231"/>
      <c r="P82" s="231"/>
      <c r="Q82" s="231"/>
      <c r="R82" s="232"/>
    </row>
    <row r="83" spans="1:25" ht="18" customHeight="1">
      <c r="B83" s="56"/>
      <c r="C83" s="243"/>
      <c r="D83" s="244"/>
      <c r="E83" s="245"/>
      <c r="F83" s="233" t="s">
        <v>222</v>
      </c>
      <c r="G83" s="234"/>
      <c r="H83" s="234"/>
      <c r="I83" s="234"/>
      <c r="J83" s="234"/>
      <c r="K83" s="234"/>
      <c r="L83" s="234"/>
      <c r="M83" s="234"/>
      <c r="N83" s="234"/>
      <c r="O83" s="234"/>
      <c r="P83" s="234"/>
      <c r="Q83" s="234"/>
      <c r="R83" s="235"/>
    </row>
    <row r="84" spans="1:25" ht="18" customHeight="1">
      <c r="B84" s="56"/>
      <c r="C84" s="246"/>
      <c r="D84" s="247"/>
      <c r="E84" s="248"/>
      <c r="F84" s="236" t="s">
        <v>223</v>
      </c>
      <c r="G84" s="237"/>
      <c r="H84" s="237"/>
      <c r="I84" s="237"/>
      <c r="J84" s="237"/>
      <c r="K84" s="237"/>
      <c r="L84" s="237"/>
      <c r="M84" s="237"/>
      <c r="N84" s="237"/>
      <c r="O84" s="237"/>
      <c r="P84" s="237"/>
      <c r="Q84" s="237"/>
      <c r="R84" s="238"/>
    </row>
    <row r="85" spans="1:25" ht="18" customHeight="1">
      <c r="B85" s="56"/>
      <c r="C85" s="57"/>
      <c r="D85" s="57"/>
      <c r="E85" s="57"/>
      <c r="F85" s="57"/>
    </row>
    <row r="86" spans="1:25" ht="18" customHeight="1">
      <c r="B86" s="56"/>
      <c r="C86" s="57"/>
      <c r="D86" s="57"/>
      <c r="E86" s="57"/>
      <c r="F86" s="57"/>
    </row>
    <row r="87" spans="1:25" ht="18" customHeight="1">
      <c r="B87" s="56"/>
      <c r="C87" s="57"/>
      <c r="D87" s="57"/>
      <c r="E87" s="57"/>
      <c r="F87" s="57"/>
    </row>
    <row r="88" spans="1:25" ht="18" customHeight="1">
      <c r="B88" s="56"/>
    </row>
    <row r="89" spans="1:25" ht="18" customHeight="1">
      <c r="B89" s="56"/>
      <c r="N89" s="67"/>
    </row>
    <row r="90" spans="1:25" ht="18" customHeight="1">
      <c r="B90" s="56"/>
      <c r="N90" s="67"/>
    </row>
    <row r="91" spans="1:25" ht="18" customHeight="1">
      <c r="A91" s="239" t="s">
        <v>348</v>
      </c>
      <c r="B91" s="239"/>
      <c r="C91" s="239"/>
      <c r="D91" s="239"/>
      <c r="E91" s="239"/>
      <c r="F91" s="239"/>
      <c r="G91" s="239"/>
      <c r="H91" s="239"/>
      <c r="L91" s="67"/>
      <c r="O91" s="67"/>
    </row>
    <row r="92" spans="1:25" ht="18" customHeight="1">
      <c r="B92" s="56"/>
      <c r="C92" s="68"/>
      <c r="D92" s="67"/>
      <c r="I92" s="67"/>
    </row>
    <row r="93" spans="1:25" ht="18" customHeight="1">
      <c r="A93" s="69" t="s">
        <v>122</v>
      </c>
      <c r="B93" s="56" t="s">
        <v>134</v>
      </c>
      <c r="C93" s="56"/>
      <c r="D93" s="56"/>
      <c r="E93" s="56"/>
      <c r="F93" s="56"/>
      <c r="G93" s="56"/>
      <c r="H93" s="56"/>
      <c r="I93" s="56"/>
      <c r="J93" s="56"/>
      <c r="K93" s="56"/>
      <c r="L93" s="56"/>
      <c r="M93" s="56"/>
      <c r="N93" s="56"/>
      <c r="O93" s="56"/>
      <c r="P93" s="56"/>
      <c r="Q93" s="56"/>
      <c r="R93" s="56"/>
      <c r="S93" s="56"/>
      <c r="V93" s="86"/>
      <c r="W93" s="87"/>
      <c r="X93" s="88"/>
    </row>
    <row r="94" spans="1:25" ht="18" customHeight="1">
      <c r="B94" s="56" t="s">
        <v>135</v>
      </c>
      <c r="C94" s="56"/>
      <c r="D94" s="56"/>
      <c r="E94" s="56"/>
      <c r="F94" s="56"/>
      <c r="G94" s="56"/>
      <c r="H94" s="56"/>
      <c r="I94" s="56"/>
      <c r="J94" s="56"/>
      <c r="K94" s="56"/>
      <c r="L94" s="56"/>
      <c r="M94" s="56"/>
      <c r="N94" s="56"/>
      <c r="O94" s="56"/>
      <c r="P94" s="56"/>
      <c r="Q94" s="56"/>
      <c r="R94" s="56"/>
      <c r="S94" s="56"/>
      <c r="V94" s="86"/>
      <c r="W94" s="89"/>
      <c r="X94" s="88"/>
    </row>
    <row r="95" spans="1:25" ht="18" customHeight="1">
      <c r="B95" s="70" t="s">
        <v>136</v>
      </c>
      <c r="C95" s="56"/>
      <c r="D95" s="56"/>
      <c r="E95" s="56"/>
      <c r="F95" s="56"/>
      <c r="G95" s="56"/>
      <c r="H95" s="56"/>
      <c r="I95" s="56"/>
      <c r="J95" s="56"/>
      <c r="K95" s="56"/>
      <c r="L95" s="56"/>
      <c r="M95" s="56"/>
      <c r="N95" s="56"/>
      <c r="O95" s="56"/>
      <c r="P95" s="56"/>
      <c r="Q95" s="56"/>
      <c r="R95" s="56"/>
      <c r="S95" s="56"/>
      <c r="V95" s="86"/>
      <c r="W95" s="90"/>
      <c r="X95" s="91" t="s">
        <v>482</v>
      </c>
      <c r="Y95" s="92" t="s">
        <v>483</v>
      </c>
    </row>
    <row r="96" spans="1:25" ht="8.1" customHeight="1" thickBot="1">
      <c r="B96" s="71"/>
      <c r="C96" s="68"/>
      <c r="D96" s="67"/>
      <c r="W96" s="93"/>
    </row>
    <row r="97" spans="1:29" ht="20.100000000000001" customHeight="1">
      <c r="C97" s="70" t="s">
        <v>123</v>
      </c>
      <c r="D97" s="67"/>
      <c r="I97" s="67"/>
      <c r="J97" s="67"/>
      <c r="K97" s="72"/>
      <c r="L97" s="72"/>
      <c r="M97" s="40" t="s">
        <v>137</v>
      </c>
      <c r="V97" s="86" t="s">
        <v>503</v>
      </c>
      <c r="W97" s="80" t="s">
        <v>471</v>
      </c>
      <c r="X97" s="80" t="s">
        <v>485</v>
      </c>
      <c r="Y97" s="81" t="b">
        <v>0</v>
      </c>
      <c r="Z97" s="81" t="str">
        <f>IF(Y97=TRUE,X97,"")</f>
        <v/>
      </c>
      <c r="AA97" s="94" t="s">
        <v>511</v>
      </c>
      <c r="AB97" s="95" t="str">
        <f>Z97&amp;Z98&amp;Z99&amp;Z100&amp;Z101&amp;Z102&amp;Z103&amp;Z104&amp;Z105&amp;Z106&amp;Z107</f>
        <v/>
      </c>
      <c r="AC97" s="79"/>
    </row>
    <row r="98" spans="1:29" ht="20.100000000000001" customHeight="1" thickBot="1">
      <c r="B98" s="72"/>
      <c r="C98" s="70" t="s">
        <v>124</v>
      </c>
      <c r="D98" s="73"/>
      <c r="E98" s="67"/>
      <c r="F98" s="67"/>
      <c r="I98" s="67"/>
      <c r="J98" s="67"/>
      <c r="K98" s="72"/>
      <c r="L98" s="72"/>
      <c r="M98" s="70" t="s">
        <v>128</v>
      </c>
      <c r="N98" s="67"/>
      <c r="P98" s="67"/>
      <c r="Q98" s="73"/>
      <c r="W98" s="80" t="s">
        <v>472</v>
      </c>
      <c r="X98" s="80" t="s">
        <v>486</v>
      </c>
      <c r="Y98" s="81" t="b">
        <v>0</v>
      </c>
      <c r="Z98" s="81" t="str">
        <f t="shared" ref="Z98:Z107" si="1">IF(Y98=TRUE,X98,"")</f>
        <v/>
      </c>
      <c r="AA98" s="96" t="s">
        <v>496</v>
      </c>
      <c r="AB98" s="97" t="str">
        <f>IF(P101="","",P101)</f>
        <v/>
      </c>
      <c r="AC98" s="79">
        <f>P101</f>
        <v>0</v>
      </c>
    </row>
    <row r="99" spans="1:29" ht="20.100000000000001" customHeight="1">
      <c r="B99" s="72"/>
      <c r="C99" s="70" t="s">
        <v>125</v>
      </c>
      <c r="E99" s="67"/>
      <c r="F99" s="67"/>
      <c r="I99" s="67"/>
      <c r="J99" s="67"/>
      <c r="K99" s="72"/>
      <c r="L99" s="72"/>
      <c r="M99" s="70" t="s">
        <v>129</v>
      </c>
      <c r="N99" s="67"/>
      <c r="P99" s="67"/>
      <c r="Q99" s="73"/>
      <c r="W99" s="80" t="s">
        <v>473</v>
      </c>
      <c r="X99" s="80" t="s">
        <v>487</v>
      </c>
      <c r="Y99" s="81" t="b">
        <v>0</v>
      </c>
      <c r="Z99" s="81" t="str">
        <f t="shared" si="1"/>
        <v/>
      </c>
      <c r="AA99" s="79"/>
      <c r="AB99" s="79"/>
      <c r="AC99" s="79">
        <f>COUNTIF(Y106,TRUE)</f>
        <v>0</v>
      </c>
    </row>
    <row r="100" spans="1:29" ht="20.100000000000001" customHeight="1">
      <c r="B100" s="72"/>
      <c r="C100" s="70" t="s">
        <v>138</v>
      </c>
      <c r="D100" s="67"/>
      <c r="F100" s="67"/>
      <c r="J100" s="67"/>
      <c r="K100" s="72"/>
      <c r="L100" s="72"/>
      <c r="M100" s="70" t="s">
        <v>130</v>
      </c>
      <c r="N100" s="67"/>
      <c r="W100" s="80" t="s">
        <v>474</v>
      </c>
      <c r="X100" s="80" t="s">
        <v>488</v>
      </c>
      <c r="Y100" s="81" t="b">
        <v>0</v>
      </c>
      <c r="Z100" s="81" t="str">
        <f t="shared" si="1"/>
        <v/>
      </c>
    </row>
    <row r="101" spans="1:29" ht="20.100000000000001" customHeight="1">
      <c r="B101" s="72"/>
      <c r="C101" s="70" t="s">
        <v>126</v>
      </c>
      <c r="D101" s="67"/>
      <c r="F101" s="67"/>
      <c r="K101" s="72"/>
      <c r="L101" s="72"/>
      <c r="M101" s="70" t="s">
        <v>139</v>
      </c>
      <c r="P101" s="252"/>
      <c r="Q101" s="253"/>
      <c r="R101" s="253"/>
      <c r="S101" s="40" t="s">
        <v>140</v>
      </c>
      <c r="W101" s="80" t="s">
        <v>475</v>
      </c>
      <c r="X101" s="80" t="s">
        <v>489</v>
      </c>
      <c r="Y101" s="81" t="b">
        <v>0</v>
      </c>
      <c r="Z101" s="81" t="str">
        <f t="shared" si="1"/>
        <v/>
      </c>
    </row>
    <row r="102" spans="1:29" ht="20.100000000000001" customHeight="1">
      <c r="B102" s="72"/>
      <c r="C102" s="70" t="s">
        <v>127</v>
      </c>
      <c r="D102" s="67"/>
      <c r="F102" s="67"/>
      <c r="G102" s="67"/>
      <c r="K102" s="72"/>
      <c r="L102" s="72"/>
      <c r="W102" s="80" t="s">
        <v>476</v>
      </c>
      <c r="X102" s="80" t="s">
        <v>490</v>
      </c>
      <c r="Y102" s="81" t="b">
        <v>0</v>
      </c>
      <c r="Z102" s="81" t="str">
        <f t="shared" si="1"/>
        <v/>
      </c>
    </row>
    <row r="103" spans="1:29" ht="18" customHeight="1">
      <c r="B103" s="72"/>
      <c r="C103" s="70"/>
      <c r="D103" s="67"/>
      <c r="F103" s="67"/>
      <c r="G103" s="67"/>
      <c r="K103" s="72"/>
      <c r="L103" s="72"/>
      <c r="W103" s="80" t="s">
        <v>477</v>
      </c>
      <c r="X103" s="80" t="s">
        <v>491</v>
      </c>
      <c r="Y103" s="81" t="b">
        <v>0</v>
      </c>
      <c r="Z103" s="81" t="str">
        <f t="shared" si="1"/>
        <v/>
      </c>
    </row>
    <row r="104" spans="1:29" ht="18" customHeight="1">
      <c r="B104" s="56"/>
      <c r="C104" s="68"/>
      <c r="D104" s="67"/>
      <c r="W104" s="80" t="s">
        <v>478</v>
      </c>
      <c r="X104" s="80" t="s">
        <v>492</v>
      </c>
      <c r="Y104" s="81" t="b">
        <v>0</v>
      </c>
      <c r="Z104" s="81" t="str">
        <f t="shared" si="1"/>
        <v/>
      </c>
    </row>
    <row r="105" spans="1:29" ht="18" customHeight="1">
      <c r="A105" s="70" t="s">
        <v>132</v>
      </c>
      <c r="B105" s="56" t="s">
        <v>141</v>
      </c>
      <c r="C105" s="68"/>
      <c r="D105" s="67"/>
      <c r="W105" s="80" t="s">
        <v>479</v>
      </c>
      <c r="X105" s="80" t="s">
        <v>493</v>
      </c>
      <c r="Y105" s="81" t="b">
        <v>0</v>
      </c>
      <c r="Z105" s="81" t="str">
        <f t="shared" si="1"/>
        <v/>
      </c>
    </row>
    <row r="106" spans="1:29" ht="18" customHeight="1">
      <c r="B106" s="71" t="s">
        <v>142</v>
      </c>
      <c r="C106" s="68"/>
      <c r="D106" s="67"/>
      <c r="W106" s="80" t="s">
        <v>480</v>
      </c>
      <c r="X106" s="80" t="s">
        <v>494</v>
      </c>
      <c r="Y106" s="81" t="b">
        <v>0</v>
      </c>
      <c r="Z106" s="81" t="str">
        <f t="shared" si="1"/>
        <v/>
      </c>
    </row>
    <row r="107" spans="1:29" ht="8.1" customHeight="1">
      <c r="B107" s="71"/>
      <c r="C107" s="68"/>
      <c r="D107" s="67"/>
      <c r="W107" s="80" t="s">
        <v>481</v>
      </c>
      <c r="X107" s="80" t="s">
        <v>495</v>
      </c>
      <c r="Y107" s="81" t="b">
        <v>0</v>
      </c>
      <c r="Z107" s="81" t="str">
        <f t="shared" si="1"/>
        <v/>
      </c>
    </row>
    <row r="108" spans="1:29" ht="20.100000000000001" customHeight="1" thickBot="1">
      <c r="B108" s="74"/>
      <c r="C108" s="70" t="s">
        <v>143</v>
      </c>
      <c r="D108" s="67"/>
    </row>
    <row r="109" spans="1:29" ht="20.100000000000001" customHeight="1" thickBot="1">
      <c r="B109" s="72"/>
      <c r="C109" s="70" t="s">
        <v>144</v>
      </c>
      <c r="D109" s="67"/>
      <c r="V109" s="86" t="s">
        <v>502</v>
      </c>
      <c r="W109" s="98" t="s">
        <v>501</v>
      </c>
      <c r="X109" s="99" t="s">
        <v>485</v>
      </c>
      <c r="Y109" s="81" t="b">
        <v>0</v>
      </c>
      <c r="Z109" s="81" t="str">
        <f>IF(Y109=TRUE,X109,"")</f>
        <v/>
      </c>
      <c r="AA109" s="100" t="s">
        <v>512</v>
      </c>
      <c r="AB109" s="101" t="str">
        <f>Z109&amp;Z110&amp;Z111&amp;Z112&amp;Z113</f>
        <v/>
      </c>
    </row>
    <row r="110" spans="1:29" ht="20.100000000000001" customHeight="1">
      <c r="B110" s="72"/>
      <c r="C110" s="70" t="s">
        <v>145</v>
      </c>
      <c r="D110" s="67"/>
      <c r="W110" s="86" t="s">
        <v>497</v>
      </c>
      <c r="X110" s="99" t="s">
        <v>486</v>
      </c>
      <c r="Y110" s="81" t="b">
        <v>0</v>
      </c>
      <c r="Z110" s="81" t="str">
        <f t="shared" ref="Z110:Z112" si="2">IF(Y110=TRUE,X110,"")</f>
        <v/>
      </c>
      <c r="AA110" s="92" t="s">
        <v>2203</v>
      </c>
    </row>
    <row r="111" spans="1:29" ht="20.100000000000001" customHeight="1">
      <c r="B111" s="72"/>
      <c r="C111" s="70" t="s">
        <v>146</v>
      </c>
      <c r="D111" s="67"/>
      <c r="W111" s="79" t="s">
        <v>498</v>
      </c>
      <c r="X111" s="99" t="s">
        <v>487</v>
      </c>
      <c r="Y111" s="81" t="b">
        <v>0</v>
      </c>
      <c r="Z111" s="81" t="str">
        <f>IF(Y111=TRUE,X111,"")</f>
        <v/>
      </c>
      <c r="AA111" s="92" t="s">
        <v>2202</v>
      </c>
      <c r="AB111" s="81">
        <f>COUNTIF(Y109:Y110,TRUE)</f>
        <v>0</v>
      </c>
    </row>
    <row r="112" spans="1:29" ht="20.100000000000001" customHeight="1">
      <c r="B112" s="72"/>
      <c r="C112" s="70" t="s">
        <v>2390</v>
      </c>
      <c r="D112" s="67"/>
      <c r="F112" s="229"/>
      <c r="G112" s="229"/>
      <c r="H112" s="229"/>
      <c r="I112" s="229"/>
      <c r="J112" s="229"/>
      <c r="K112" s="229"/>
      <c r="L112" s="229"/>
      <c r="M112" s="229"/>
      <c r="N112" s="48" t="s">
        <v>2391</v>
      </c>
      <c r="W112" s="79" t="s">
        <v>499</v>
      </c>
      <c r="X112" s="99" t="s">
        <v>488</v>
      </c>
      <c r="Y112" s="81" t="b">
        <v>0</v>
      </c>
      <c r="Z112" s="81" t="str">
        <f t="shared" si="2"/>
        <v/>
      </c>
      <c r="AA112" s="92" t="s">
        <v>2323</v>
      </c>
      <c r="AB112" s="81">
        <f>COUNTIF(Y111,TRUE)</f>
        <v>0</v>
      </c>
    </row>
    <row r="113" spans="1:28" ht="18" customHeight="1" thickBot="1">
      <c r="B113" s="72"/>
      <c r="C113" s="70"/>
      <c r="D113" s="67"/>
      <c r="W113" s="79" t="s">
        <v>500</v>
      </c>
      <c r="X113" s="99" t="s">
        <v>489</v>
      </c>
      <c r="Y113" s="81" t="b">
        <v>0</v>
      </c>
      <c r="Z113" s="81" t="str">
        <f>IF(Y113=TRUE,X113,"")</f>
        <v/>
      </c>
      <c r="AA113" s="92" t="s">
        <v>2324</v>
      </c>
      <c r="AB113" s="81">
        <f>COUNTIF(Y112,TRUE)</f>
        <v>0</v>
      </c>
    </row>
    <row r="114" spans="1:28" ht="18" customHeight="1" thickBot="1">
      <c r="A114" s="75" t="s">
        <v>147</v>
      </c>
      <c r="B114" s="56"/>
      <c r="C114" s="68"/>
      <c r="D114" s="67"/>
      <c r="U114" s="79">
        <f>F112</f>
        <v>0</v>
      </c>
      <c r="V114" s="79">
        <f>IF(Z113="",0,1)</f>
        <v>0</v>
      </c>
      <c r="W114" s="79" t="str">
        <f>IF(F112="","",F112)</f>
        <v/>
      </c>
      <c r="X114" s="102" t="s">
        <v>513</v>
      </c>
    </row>
    <row r="115" spans="1:28" ht="18" customHeight="1">
      <c r="B115" s="56"/>
      <c r="C115" s="68"/>
      <c r="D115" s="67"/>
      <c r="J115" s="67"/>
      <c r="V115" s="86" t="s">
        <v>504</v>
      </c>
      <c r="W115" s="103" t="s">
        <v>376</v>
      </c>
      <c r="X115" s="104" t="str">
        <f>IF(H121="","",H121)</f>
        <v/>
      </c>
      <c r="Y115" s="81">
        <f>H121</f>
        <v>0</v>
      </c>
    </row>
    <row r="116" spans="1:28" ht="18" customHeight="1">
      <c r="A116" s="70" t="s">
        <v>148</v>
      </c>
      <c r="B116" s="58" t="s">
        <v>149</v>
      </c>
      <c r="C116" s="68"/>
      <c r="D116" s="67"/>
      <c r="W116" s="105" t="s">
        <v>377</v>
      </c>
      <c r="X116" s="106" t="str">
        <f>IF(M122="","",M122)</f>
        <v/>
      </c>
      <c r="Y116" s="81">
        <f>M122</f>
        <v>0</v>
      </c>
      <c r="AA116" s="92"/>
    </row>
    <row r="117" spans="1:28" ht="18" customHeight="1">
      <c r="B117" s="46" t="s">
        <v>150</v>
      </c>
      <c r="C117" s="68"/>
      <c r="D117" s="67"/>
      <c r="W117" s="105" t="s">
        <v>378</v>
      </c>
      <c r="X117" s="106" t="str">
        <f>IF(K123="","",K123)</f>
        <v/>
      </c>
      <c r="Y117" s="81">
        <f>K123</f>
        <v>0</v>
      </c>
    </row>
    <row r="118" spans="1:28" ht="18" customHeight="1">
      <c r="B118" s="46" t="s">
        <v>151</v>
      </c>
      <c r="C118" s="68"/>
      <c r="D118" s="67"/>
      <c r="J118" s="67"/>
      <c r="W118" s="105" t="s">
        <v>379</v>
      </c>
      <c r="X118" s="106" t="str">
        <f>IF(R123="","",R123)</f>
        <v/>
      </c>
      <c r="Y118" s="81">
        <f>R123</f>
        <v>0</v>
      </c>
    </row>
    <row r="119" spans="1:28" ht="18" customHeight="1">
      <c r="B119" s="46" t="s">
        <v>152</v>
      </c>
      <c r="C119" s="68"/>
      <c r="D119" s="67"/>
      <c r="J119" s="67"/>
      <c r="W119" s="103" t="s">
        <v>380</v>
      </c>
      <c r="X119" s="106" t="str">
        <f>IF(M124="","",M124)</f>
        <v/>
      </c>
      <c r="Y119" s="81">
        <f>M124</f>
        <v>0</v>
      </c>
    </row>
    <row r="120" spans="1:28" ht="8.1" customHeight="1">
      <c r="B120" s="46"/>
      <c r="C120" s="68"/>
      <c r="D120" s="67"/>
      <c r="J120" s="67"/>
      <c r="W120" s="105" t="s">
        <v>381</v>
      </c>
      <c r="X120" s="106" t="str">
        <f>IF(M125="","",M125)</f>
        <v/>
      </c>
      <c r="Y120" s="81">
        <f>M125</f>
        <v>0</v>
      </c>
    </row>
    <row r="121" spans="1:28" ht="20.100000000000001" customHeight="1">
      <c r="B121" s="76" t="s">
        <v>153</v>
      </c>
      <c r="C121" s="76"/>
      <c r="D121" s="76"/>
      <c r="E121" s="76"/>
      <c r="F121" s="76"/>
      <c r="G121" s="76"/>
      <c r="H121" s="109"/>
      <c r="I121" s="48" t="s">
        <v>154</v>
      </c>
      <c r="W121" s="105" t="s">
        <v>382</v>
      </c>
      <c r="X121" s="106" t="str">
        <f>IF(K126="","",K126)</f>
        <v/>
      </c>
      <c r="Y121" s="81">
        <f>K126</f>
        <v>0</v>
      </c>
    </row>
    <row r="122" spans="1:28" ht="20.100000000000001" customHeight="1" thickBot="1">
      <c r="E122" s="50" t="s">
        <v>155</v>
      </c>
      <c r="H122" s="77"/>
      <c r="M122" s="110"/>
      <c r="N122" s="48" t="s">
        <v>160</v>
      </c>
      <c r="W122" s="105" t="s">
        <v>383</v>
      </c>
      <c r="X122" s="107" t="str">
        <f>IF(R126="","",R126)</f>
        <v/>
      </c>
      <c r="Y122" s="81">
        <f>R126</f>
        <v>0</v>
      </c>
    </row>
    <row r="123" spans="1:28" ht="20.100000000000001" customHeight="1">
      <c r="B123" s="56"/>
      <c r="C123" s="68"/>
      <c r="D123" s="67"/>
      <c r="F123" s="48" t="s">
        <v>157</v>
      </c>
      <c r="K123" s="110"/>
      <c r="L123" s="48" t="s">
        <v>158</v>
      </c>
      <c r="R123" s="109"/>
      <c r="S123" s="48" t="s">
        <v>156</v>
      </c>
    </row>
    <row r="124" spans="1:28" ht="20.100000000000001" customHeight="1">
      <c r="B124" s="76" t="s">
        <v>159</v>
      </c>
      <c r="C124" s="76"/>
      <c r="D124" s="76"/>
      <c r="E124" s="76"/>
      <c r="F124" s="76"/>
      <c r="G124" s="76"/>
      <c r="I124" s="48"/>
      <c r="M124" s="110"/>
      <c r="N124" s="48" t="s">
        <v>160</v>
      </c>
      <c r="R124" s="77"/>
    </row>
    <row r="125" spans="1:28" ht="20.100000000000001" customHeight="1">
      <c r="E125" s="50" t="s">
        <v>155</v>
      </c>
      <c r="M125" s="109"/>
      <c r="N125" s="48" t="s">
        <v>160</v>
      </c>
    </row>
    <row r="126" spans="1:28" ht="20.100000000000001" customHeight="1">
      <c r="B126" s="56"/>
      <c r="C126" s="68"/>
      <c r="D126" s="67"/>
      <c r="F126" s="48" t="s">
        <v>157</v>
      </c>
      <c r="K126" s="110"/>
      <c r="L126" s="48" t="s">
        <v>158</v>
      </c>
      <c r="M126" s="77"/>
      <c r="R126" s="109"/>
      <c r="S126" s="48" t="s">
        <v>156</v>
      </c>
    </row>
    <row r="127" spans="1:28" ht="18" customHeight="1">
      <c r="B127" s="56"/>
      <c r="C127" s="68"/>
      <c r="D127" s="67"/>
      <c r="F127" s="48"/>
      <c r="K127" s="48"/>
      <c r="L127" s="48"/>
      <c r="R127" s="77"/>
      <c r="S127" s="48"/>
    </row>
    <row r="128" spans="1:28" ht="18" customHeight="1">
      <c r="B128" s="56"/>
      <c r="C128" s="68"/>
      <c r="D128" s="67"/>
      <c r="F128" s="48"/>
      <c r="K128" s="48"/>
      <c r="L128" s="48"/>
      <c r="S128" s="48"/>
    </row>
    <row r="129" spans="1:29" ht="18" customHeight="1">
      <c r="A129" s="70" t="s">
        <v>161</v>
      </c>
      <c r="B129" s="50" t="s">
        <v>162</v>
      </c>
      <c r="C129" s="68"/>
      <c r="D129" s="67"/>
      <c r="J129" s="67"/>
    </row>
    <row r="130" spans="1:29" ht="18" customHeight="1">
      <c r="B130" s="50" t="s">
        <v>163</v>
      </c>
      <c r="C130" s="68"/>
      <c r="D130" s="67"/>
    </row>
    <row r="131" spans="1:29" ht="8.1" customHeight="1" thickBot="1">
      <c r="B131" s="46"/>
      <c r="C131" s="68"/>
      <c r="D131" s="67"/>
      <c r="J131" s="67"/>
    </row>
    <row r="132" spans="1:29" ht="20.100000000000001" customHeight="1" thickBot="1">
      <c r="B132" s="56"/>
      <c r="C132" s="78"/>
      <c r="D132" s="70" t="s">
        <v>166</v>
      </c>
      <c r="K132" s="78"/>
      <c r="L132" s="70" t="s">
        <v>167</v>
      </c>
      <c r="V132" s="108" t="s">
        <v>161</v>
      </c>
      <c r="W132" s="79" t="s">
        <v>505</v>
      </c>
      <c r="X132" s="80">
        <v>1</v>
      </c>
      <c r="Y132" s="81" t="b">
        <v>0</v>
      </c>
      <c r="Z132" s="81" t="str">
        <f>IF(Y132=TRUE,X132,"")</f>
        <v/>
      </c>
      <c r="AA132" s="81">
        <f>COUNTIF(Y132:Y137,TRUE)</f>
        <v>0</v>
      </c>
      <c r="AB132" s="100" t="s">
        <v>514</v>
      </c>
      <c r="AC132" s="101" t="str">
        <f>Z132&amp;Z133&amp;Z134&amp;Z135&amp;Z136&amp;Z137</f>
        <v/>
      </c>
    </row>
    <row r="133" spans="1:29" ht="20.100000000000001" customHeight="1">
      <c r="B133" s="56"/>
      <c r="C133" s="78"/>
      <c r="D133" s="70" t="s">
        <v>164</v>
      </c>
      <c r="E133" s="67"/>
      <c r="K133" s="78"/>
      <c r="L133" s="70" t="s">
        <v>168</v>
      </c>
      <c r="W133" s="79" t="s">
        <v>506</v>
      </c>
      <c r="X133" s="80">
        <v>2</v>
      </c>
      <c r="Y133" s="81" t="b">
        <v>0</v>
      </c>
      <c r="Z133" s="81" t="str">
        <f t="shared" ref="Z133:Z137" si="3">IF(Y133=TRUE,X133,"")</f>
        <v/>
      </c>
    </row>
    <row r="134" spans="1:29" ht="20.100000000000001" customHeight="1">
      <c r="B134" s="56"/>
      <c r="C134" s="78"/>
      <c r="D134" s="70" t="s">
        <v>165</v>
      </c>
      <c r="E134" s="67"/>
      <c r="K134" s="78"/>
      <c r="L134" s="70" t="s">
        <v>169</v>
      </c>
      <c r="W134" s="79" t="s">
        <v>507</v>
      </c>
      <c r="X134" s="80">
        <v>3</v>
      </c>
      <c r="Y134" s="81" t="b">
        <v>0</v>
      </c>
      <c r="Z134" s="81" t="str">
        <f t="shared" si="3"/>
        <v/>
      </c>
    </row>
    <row r="135" spans="1:29" ht="18" customHeight="1">
      <c r="B135" s="56"/>
      <c r="C135" s="50" t="s">
        <v>170</v>
      </c>
      <c r="E135" s="67"/>
      <c r="W135" s="79" t="s">
        <v>508</v>
      </c>
      <c r="X135" s="80">
        <v>4</v>
      </c>
      <c r="Y135" s="81" t="b">
        <v>0</v>
      </c>
      <c r="Z135" s="81" t="str">
        <f t="shared" si="3"/>
        <v/>
      </c>
    </row>
    <row r="136" spans="1:29" ht="18" customHeight="1">
      <c r="B136" s="56"/>
      <c r="C136" s="68"/>
      <c r="E136" s="67"/>
      <c r="W136" s="79" t="s">
        <v>509</v>
      </c>
      <c r="X136" s="80">
        <v>5</v>
      </c>
      <c r="Y136" s="81" t="b">
        <v>0</v>
      </c>
      <c r="Z136" s="81" t="str">
        <f t="shared" si="3"/>
        <v/>
      </c>
    </row>
    <row r="137" spans="1:29" ht="18" customHeight="1">
      <c r="B137" s="56"/>
      <c r="C137" s="68"/>
      <c r="E137" s="67"/>
      <c r="W137" s="79" t="s">
        <v>510</v>
      </c>
      <c r="X137" s="80">
        <v>6</v>
      </c>
      <c r="Y137" s="81" t="b">
        <v>0</v>
      </c>
      <c r="Z137" s="81" t="str">
        <f t="shared" si="3"/>
        <v/>
      </c>
    </row>
    <row r="138" spans="1:29" ht="18" customHeight="1">
      <c r="A138" s="70" t="s">
        <v>171</v>
      </c>
      <c r="B138" s="50" t="s">
        <v>172</v>
      </c>
      <c r="C138" s="68"/>
      <c r="D138" s="67"/>
    </row>
    <row r="139" spans="1:29" ht="8.1" customHeight="1" thickBot="1">
      <c r="B139" s="56"/>
      <c r="C139" s="68"/>
    </row>
    <row r="140" spans="1:29" ht="20.100000000000001" customHeight="1" thickBot="1">
      <c r="B140" s="56"/>
      <c r="C140" s="78"/>
      <c r="D140" s="70" t="s">
        <v>173</v>
      </c>
      <c r="V140" s="108" t="s">
        <v>171</v>
      </c>
      <c r="W140" s="108" t="s">
        <v>173</v>
      </c>
      <c r="X140" s="80">
        <v>1</v>
      </c>
      <c r="Y140" s="81" t="b">
        <v>0</v>
      </c>
      <c r="Z140" s="81" t="str">
        <f>IF(Y140=TRUE,X140,"")</f>
        <v/>
      </c>
      <c r="AA140" s="81">
        <f>COUNTIF(Y140:Y142,TRUE)</f>
        <v>0</v>
      </c>
      <c r="AB140" s="100" t="s">
        <v>515</v>
      </c>
      <c r="AC140" s="101" t="str">
        <f>Z140&amp;Z141&amp;Z142</f>
        <v/>
      </c>
    </row>
    <row r="141" spans="1:29" ht="20.100000000000001" customHeight="1">
      <c r="B141" s="56"/>
      <c r="C141" s="78"/>
      <c r="D141" s="70" t="s">
        <v>175</v>
      </c>
      <c r="W141" s="108" t="s">
        <v>175</v>
      </c>
      <c r="X141" s="80">
        <v>2</v>
      </c>
      <c r="Y141" s="81" t="b">
        <v>0</v>
      </c>
      <c r="Z141" s="81" t="str">
        <f t="shared" ref="Z141" si="4">IF(Y141=TRUE,X141,"")</f>
        <v/>
      </c>
    </row>
    <row r="142" spans="1:29" ht="20.100000000000001" customHeight="1">
      <c r="B142" s="56"/>
      <c r="C142" s="78"/>
      <c r="D142" s="70" t="s">
        <v>174</v>
      </c>
      <c r="W142" s="108" t="s">
        <v>174</v>
      </c>
      <c r="X142" s="80">
        <v>3</v>
      </c>
      <c r="Y142" s="81" t="b">
        <v>0</v>
      </c>
      <c r="Z142" s="81" t="str">
        <f>IF(Y142=TRUE,X142,"")</f>
        <v/>
      </c>
    </row>
    <row r="143" spans="1:29" ht="18" customHeight="1">
      <c r="B143" s="56"/>
      <c r="C143" s="68"/>
    </row>
    <row r="144" spans="1:29" ht="18" customHeight="1">
      <c r="B144" s="56"/>
      <c r="C144" s="68"/>
      <c r="D144" s="67"/>
    </row>
    <row r="145" spans="1:19" ht="18" customHeight="1">
      <c r="A145" s="70"/>
      <c r="B145" s="56"/>
      <c r="C145" s="68"/>
      <c r="D145" s="67"/>
      <c r="R145" s="57"/>
      <c r="S145" s="57"/>
    </row>
    <row r="146" spans="1:19" ht="18" customHeight="1">
      <c r="B146" s="56"/>
      <c r="C146" s="68"/>
      <c r="D146" s="67"/>
      <c r="R146" s="57"/>
      <c r="S146" s="57"/>
    </row>
    <row r="147" spans="1:19" ht="18" customHeight="1">
      <c r="B147" s="56"/>
      <c r="C147" s="68"/>
      <c r="D147" s="67"/>
      <c r="R147" s="57"/>
      <c r="S147" s="57"/>
    </row>
    <row r="148" spans="1:19" ht="18" customHeight="1">
      <c r="B148" s="56"/>
      <c r="C148" s="68"/>
      <c r="D148" s="67"/>
      <c r="I148" s="67"/>
      <c r="J148" s="67"/>
    </row>
    <row r="149" spans="1:19" ht="18" customHeight="1">
      <c r="B149" s="56"/>
      <c r="C149" s="68"/>
      <c r="D149" s="67"/>
    </row>
    <row r="150" spans="1:19" ht="18" customHeight="1">
      <c r="B150" s="56"/>
      <c r="C150" s="68"/>
      <c r="D150" s="67"/>
    </row>
    <row r="151" spans="1:19" ht="18" customHeight="1">
      <c r="B151" s="56"/>
      <c r="C151" s="68"/>
      <c r="D151" s="67"/>
    </row>
    <row r="152" spans="1:19" ht="18" customHeight="1">
      <c r="B152" s="56"/>
      <c r="C152" s="68"/>
    </row>
    <row r="153" spans="1:19" ht="18" customHeight="1">
      <c r="B153" s="56"/>
      <c r="C153" s="68"/>
      <c r="E153" s="67"/>
      <c r="I153" s="67"/>
      <c r="M153" s="67"/>
      <c r="P153" s="67"/>
    </row>
    <row r="154" spans="1:19" ht="18" customHeight="1">
      <c r="B154" s="56"/>
      <c r="C154" s="68"/>
      <c r="E154" s="67"/>
      <c r="I154" s="67"/>
      <c r="M154" s="67"/>
      <c r="P154" s="67"/>
    </row>
    <row r="155" spans="1:19" ht="18" customHeight="1">
      <c r="B155" s="56"/>
      <c r="C155" s="68"/>
      <c r="E155" s="67"/>
    </row>
    <row r="156" spans="1:19" ht="18" customHeight="1">
      <c r="B156" s="56"/>
      <c r="C156" s="68"/>
      <c r="D156" s="67"/>
    </row>
    <row r="157" spans="1:19" ht="18" customHeight="1">
      <c r="B157" s="56"/>
      <c r="C157" s="68"/>
    </row>
    <row r="158" spans="1:19" ht="18" customHeight="1">
      <c r="B158" s="56"/>
      <c r="C158" s="68"/>
      <c r="D158" s="67"/>
    </row>
    <row r="159" spans="1:19" ht="18" customHeight="1">
      <c r="B159" s="56"/>
      <c r="C159" s="68"/>
      <c r="D159" s="67"/>
    </row>
    <row r="160" spans="1:19" ht="18" customHeight="1">
      <c r="B160" s="56"/>
      <c r="C160" s="68"/>
      <c r="D160" s="67"/>
    </row>
    <row r="161" spans="2:10" ht="18" customHeight="1">
      <c r="B161" s="56"/>
      <c r="C161" s="68"/>
      <c r="D161" s="67"/>
    </row>
    <row r="162" spans="2:10" ht="18" customHeight="1">
      <c r="B162" s="56"/>
      <c r="C162" s="68"/>
      <c r="D162" s="67"/>
      <c r="J162" s="67"/>
    </row>
    <row r="163" spans="2:10" ht="18" customHeight="1">
      <c r="B163" s="56"/>
      <c r="C163" s="68"/>
      <c r="J163" s="67"/>
    </row>
    <row r="164" spans="2:10" ht="18" customHeight="1">
      <c r="B164" s="56"/>
      <c r="C164" s="68"/>
    </row>
    <row r="165" spans="2:10" ht="18" customHeight="1">
      <c r="B165" s="56"/>
      <c r="C165" s="68"/>
    </row>
  </sheetData>
  <sheetProtection sheet="1" objects="1" scenarios="1" selectLockedCells="1"/>
  <mergeCells count="28">
    <mergeCell ref="N41:Q41"/>
    <mergeCell ref="P101:R101"/>
    <mergeCell ref="C45:F45"/>
    <mergeCell ref="F80:R80"/>
    <mergeCell ref="F81:R81"/>
    <mergeCell ref="G42:Q42"/>
    <mergeCell ref="G43:Q43"/>
    <mergeCell ref="G44:Q44"/>
    <mergeCell ref="G45:Q45"/>
    <mergeCell ref="K41:M41"/>
    <mergeCell ref="C41:F41"/>
    <mergeCell ref="C42:F42"/>
    <mergeCell ref="C43:F43"/>
    <mergeCell ref="C44:F44"/>
    <mergeCell ref="G41:J41"/>
    <mergeCell ref="F75:R75"/>
    <mergeCell ref="F112:M112"/>
    <mergeCell ref="F76:R76"/>
    <mergeCell ref="F77:R77"/>
    <mergeCell ref="F78:R78"/>
    <mergeCell ref="F79:R79"/>
    <mergeCell ref="A91:H91"/>
    <mergeCell ref="F82:R82"/>
    <mergeCell ref="F83:R83"/>
    <mergeCell ref="F84:R84"/>
    <mergeCell ref="C76:E78"/>
    <mergeCell ref="C79:E81"/>
    <mergeCell ref="C82:E84"/>
  </mergeCells>
  <phoneticPr fontId="2"/>
  <conditionalFormatting sqref="C132:C134 K132:K134">
    <cfRule type="expression" dxfId="123" priority="34">
      <formula>$AA$132&gt;=2</formula>
    </cfRule>
  </conditionalFormatting>
  <conditionalFormatting sqref="C140:C142">
    <cfRule type="expression" dxfId="122" priority="33">
      <formula>$AA$140&gt;=2</formula>
    </cfRule>
  </conditionalFormatting>
  <conditionalFormatting sqref="G41:J41">
    <cfRule type="expression" dxfId="121" priority="32">
      <formula>$X$40=""</formula>
    </cfRule>
  </conditionalFormatting>
  <conditionalFormatting sqref="G42:Q42">
    <cfRule type="expression" dxfId="120" priority="29">
      <formula>$X$42=""</formula>
    </cfRule>
  </conditionalFormatting>
  <conditionalFormatting sqref="G43:Q43">
    <cfRule type="expression" dxfId="119" priority="28">
      <formula>$X$43=""</formula>
    </cfRule>
  </conditionalFormatting>
  <conditionalFormatting sqref="G44:Q44">
    <cfRule type="expression" dxfId="118" priority="27">
      <formula>$X$44=""</formula>
    </cfRule>
  </conditionalFormatting>
  <conditionalFormatting sqref="G45:Q45">
    <cfRule type="expression" dxfId="117" priority="26">
      <formula>$X$45=""</formula>
    </cfRule>
  </conditionalFormatting>
  <conditionalFormatting sqref="N41:Q41">
    <cfRule type="expression" dxfId="116" priority="25">
      <formula>$X$41=""</formula>
    </cfRule>
  </conditionalFormatting>
  <conditionalFormatting sqref="M122 M125">
    <cfRule type="expression" dxfId="115" priority="20">
      <formula>$AB$111&gt;0</formula>
    </cfRule>
  </conditionalFormatting>
  <conditionalFormatting sqref="M122">
    <cfRule type="expression" priority="19" stopIfTrue="1">
      <formula>$Y$116&gt;0</formula>
    </cfRule>
  </conditionalFormatting>
  <conditionalFormatting sqref="M125">
    <cfRule type="expression" priority="18" stopIfTrue="1">
      <formula>$Y$120&gt;0</formula>
    </cfRule>
  </conditionalFormatting>
  <conditionalFormatting sqref="R123 R126">
    <cfRule type="expression" dxfId="114" priority="14">
      <formula>$AB$113&gt;0</formula>
    </cfRule>
  </conditionalFormatting>
  <conditionalFormatting sqref="R123">
    <cfRule type="expression" priority="13" stopIfTrue="1">
      <formula>$Y$118&gt;0</formula>
    </cfRule>
  </conditionalFormatting>
  <conditionalFormatting sqref="R126">
    <cfRule type="expression" priority="12" stopIfTrue="1">
      <formula>$Y$122&gt;0</formula>
    </cfRule>
  </conditionalFormatting>
  <conditionalFormatting sqref="K123 K126">
    <cfRule type="expression" dxfId="113" priority="11">
      <formula>$AB$112&gt;0</formula>
    </cfRule>
  </conditionalFormatting>
  <conditionalFormatting sqref="K123">
    <cfRule type="expression" dxfId="112" priority="10" stopIfTrue="1">
      <formula>$Y$117&gt;0</formula>
    </cfRule>
  </conditionalFormatting>
  <conditionalFormatting sqref="K126">
    <cfRule type="expression" dxfId="111" priority="9" stopIfTrue="1">
      <formula>$Y$121&gt;0</formula>
    </cfRule>
  </conditionalFormatting>
  <conditionalFormatting sqref="P101:R101">
    <cfRule type="expression" priority="7" stopIfTrue="1">
      <formula>$AC$98&gt;0</formula>
    </cfRule>
    <cfRule type="expression" dxfId="110" priority="8">
      <formula>$AC$99&gt;0</formula>
    </cfRule>
  </conditionalFormatting>
  <conditionalFormatting sqref="F112:M112">
    <cfRule type="expression" priority="3" stopIfTrue="1">
      <formula>$U$114&gt;0</formula>
    </cfRule>
    <cfRule type="expression" dxfId="109" priority="5">
      <formula>$V$114&gt;0</formula>
    </cfRule>
  </conditionalFormatting>
  <conditionalFormatting sqref="H121">
    <cfRule type="containsBlanks" dxfId="108" priority="2">
      <formula>LEN(TRIM(H121))=0</formula>
    </cfRule>
  </conditionalFormatting>
  <conditionalFormatting sqref="M124">
    <cfRule type="containsBlanks" dxfId="107" priority="1">
      <formula>LEN(TRIM(M124))=0</formula>
    </cfRule>
  </conditionalFormatting>
  <pageMargins left="0.70866141732283472" right="0.31496062992125984" top="0.74803149606299213" bottom="0.74803149606299213" header="0.31496062992125984" footer="0.31496062992125984"/>
  <pageSetup paperSize="9" scale="93" orientation="portrait" r:id="rId1"/>
  <headerFooter>
    <oddFooter>&amp;C&amp;P</oddFooter>
  </headerFooter>
  <rowBreaks count="3" manualBreakCount="3">
    <brk id="47" max="19" man="1"/>
    <brk id="89" max="19" man="1"/>
    <brk id="127"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142875</xdr:colOff>
                    <xdr:row>95</xdr:row>
                    <xdr:rowOff>47625</xdr:rowOff>
                  </from>
                  <to>
                    <xdr:col>3</xdr:col>
                    <xdr:colOff>257175</xdr:colOff>
                    <xdr:row>97</xdr:row>
                    <xdr:rowOff>76200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133350</xdr:colOff>
                    <xdr:row>96</xdr:row>
                    <xdr:rowOff>200025</xdr:rowOff>
                  </from>
                  <to>
                    <xdr:col>3</xdr:col>
                    <xdr:colOff>247650</xdr:colOff>
                    <xdr:row>98</xdr:row>
                    <xdr:rowOff>85725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133350</xdr:colOff>
                    <xdr:row>97</xdr:row>
                    <xdr:rowOff>190500</xdr:rowOff>
                  </from>
                  <to>
                    <xdr:col>3</xdr:col>
                    <xdr:colOff>247650</xdr:colOff>
                    <xdr:row>99</xdr:row>
                    <xdr:rowOff>66675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133350</xdr:colOff>
                    <xdr:row>100</xdr:row>
                    <xdr:rowOff>180975</xdr:rowOff>
                  </from>
                  <to>
                    <xdr:col>3</xdr:col>
                    <xdr:colOff>247650</xdr:colOff>
                    <xdr:row>102</xdr:row>
                    <xdr:rowOff>57150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133350</xdr:colOff>
                    <xdr:row>99</xdr:row>
                    <xdr:rowOff>180975</xdr:rowOff>
                  </from>
                  <to>
                    <xdr:col>3</xdr:col>
                    <xdr:colOff>247650</xdr:colOff>
                    <xdr:row>101</xdr:row>
                    <xdr:rowOff>57150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xdr:col>
                    <xdr:colOff>133350</xdr:colOff>
                    <xdr:row>98</xdr:row>
                    <xdr:rowOff>190500</xdr:rowOff>
                  </from>
                  <to>
                    <xdr:col>3</xdr:col>
                    <xdr:colOff>238125</xdr:colOff>
                    <xdr:row>100</xdr:row>
                    <xdr:rowOff>66675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11</xdr:col>
                    <xdr:colOff>161925</xdr:colOff>
                    <xdr:row>95</xdr:row>
                    <xdr:rowOff>38100</xdr:rowOff>
                  </from>
                  <to>
                    <xdr:col>13</xdr:col>
                    <xdr:colOff>228600</xdr:colOff>
                    <xdr:row>97</xdr:row>
                    <xdr:rowOff>57150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11</xdr:col>
                    <xdr:colOff>152400</xdr:colOff>
                    <xdr:row>96</xdr:row>
                    <xdr:rowOff>180975</xdr:rowOff>
                  </from>
                  <to>
                    <xdr:col>13</xdr:col>
                    <xdr:colOff>209550</xdr:colOff>
                    <xdr:row>98</xdr:row>
                    <xdr:rowOff>66675</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11</xdr:col>
                    <xdr:colOff>152400</xdr:colOff>
                    <xdr:row>97</xdr:row>
                    <xdr:rowOff>171450</xdr:rowOff>
                  </from>
                  <to>
                    <xdr:col>13</xdr:col>
                    <xdr:colOff>209550</xdr:colOff>
                    <xdr:row>99</xdr:row>
                    <xdr:rowOff>47625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11</xdr:col>
                    <xdr:colOff>152400</xdr:colOff>
                    <xdr:row>99</xdr:row>
                    <xdr:rowOff>161925</xdr:rowOff>
                  </from>
                  <to>
                    <xdr:col>13</xdr:col>
                    <xdr:colOff>209550</xdr:colOff>
                    <xdr:row>101</xdr:row>
                    <xdr:rowOff>38100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11</xdr:col>
                    <xdr:colOff>152400</xdr:colOff>
                    <xdr:row>98</xdr:row>
                    <xdr:rowOff>171450</xdr:rowOff>
                  </from>
                  <to>
                    <xdr:col>13</xdr:col>
                    <xdr:colOff>200025</xdr:colOff>
                    <xdr:row>100</xdr:row>
                    <xdr:rowOff>47625</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1</xdr:col>
                    <xdr:colOff>95250</xdr:colOff>
                    <xdr:row>106</xdr:row>
                    <xdr:rowOff>57150</xdr:rowOff>
                  </from>
                  <to>
                    <xdr:col>3</xdr:col>
                    <xdr:colOff>200025</xdr:colOff>
                    <xdr:row>108</xdr:row>
                    <xdr:rowOff>85725</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1</xdr:col>
                    <xdr:colOff>85725</xdr:colOff>
                    <xdr:row>107</xdr:row>
                    <xdr:rowOff>200025</xdr:rowOff>
                  </from>
                  <to>
                    <xdr:col>3</xdr:col>
                    <xdr:colOff>190500</xdr:colOff>
                    <xdr:row>109</xdr:row>
                    <xdr:rowOff>95250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1</xdr:col>
                    <xdr:colOff>85725</xdr:colOff>
                    <xdr:row>108</xdr:row>
                    <xdr:rowOff>190500</xdr:rowOff>
                  </from>
                  <to>
                    <xdr:col>3</xdr:col>
                    <xdr:colOff>190500</xdr:colOff>
                    <xdr:row>110</xdr:row>
                    <xdr:rowOff>76200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1</xdr:col>
                    <xdr:colOff>85725</xdr:colOff>
                    <xdr:row>110</xdr:row>
                    <xdr:rowOff>180975</xdr:rowOff>
                  </from>
                  <to>
                    <xdr:col>3</xdr:col>
                    <xdr:colOff>190500</xdr:colOff>
                    <xdr:row>112</xdr:row>
                    <xdr:rowOff>57150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1</xdr:col>
                    <xdr:colOff>85725</xdr:colOff>
                    <xdr:row>109</xdr:row>
                    <xdr:rowOff>190500</xdr:rowOff>
                  </from>
                  <to>
                    <xdr:col>3</xdr:col>
                    <xdr:colOff>180975</xdr:colOff>
                    <xdr:row>111</xdr:row>
                    <xdr:rowOff>66675</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2</xdr:col>
                    <xdr:colOff>104775</xdr:colOff>
                    <xdr:row>130</xdr:row>
                    <xdr:rowOff>57150</xdr:rowOff>
                  </from>
                  <to>
                    <xdr:col>4</xdr:col>
                    <xdr:colOff>209550</xdr:colOff>
                    <xdr:row>132</xdr:row>
                    <xdr:rowOff>76200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2</xdr:col>
                    <xdr:colOff>104775</xdr:colOff>
                    <xdr:row>131</xdr:row>
                    <xdr:rowOff>190500</xdr:rowOff>
                  </from>
                  <to>
                    <xdr:col>4</xdr:col>
                    <xdr:colOff>209550</xdr:colOff>
                    <xdr:row>133</xdr:row>
                    <xdr:rowOff>85725</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2</xdr:col>
                    <xdr:colOff>104775</xdr:colOff>
                    <xdr:row>132</xdr:row>
                    <xdr:rowOff>180975</xdr:rowOff>
                  </from>
                  <to>
                    <xdr:col>4</xdr:col>
                    <xdr:colOff>209550</xdr:colOff>
                    <xdr:row>134</xdr:row>
                    <xdr:rowOff>66675</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10</xdr:col>
                    <xdr:colOff>123825</xdr:colOff>
                    <xdr:row>130</xdr:row>
                    <xdr:rowOff>57150</xdr:rowOff>
                  </from>
                  <to>
                    <xdr:col>12</xdr:col>
                    <xdr:colOff>171450</xdr:colOff>
                    <xdr:row>132</xdr:row>
                    <xdr:rowOff>66675</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10</xdr:col>
                    <xdr:colOff>123825</xdr:colOff>
                    <xdr:row>131</xdr:row>
                    <xdr:rowOff>180975</xdr:rowOff>
                  </from>
                  <to>
                    <xdr:col>12</xdr:col>
                    <xdr:colOff>171450</xdr:colOff>
                    <xdr:row>133</xdr:row>
                    <xdr:rowOff>76200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10</xdr:col>
                    <xdr:colOff>123825</xdr:colOff>
                    <xdr:row>132</xdr:row>
                    <xdr:rowOff>171450</xdr:rowOff>
                  </from>
                  <to>
                    <xdr:col>12</xdr:col>
                    <xdr:colOff>171450</xdr:colOff>
                    <xdr:row>134</xdr:row>
                    <xdr:rowOff>57150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2</xdr:col>
                    <xdr:colOff>104775</xdr:colOff>
                    <xdr:row>138</xdr:row>
                    <xdr:rowOff>66675</xdr:rowOff>
                  </from>
                  <to>
                    <xdr:col>3</xdr:col>
                    <xdr:colOff>76200</xdr:colOff>
                    <xdr:row>140</xdr:row>
                    <xdr:rowOff>85725</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2</xdr:col>
                    <xdr:colOff>104775</xdr:colOff>
                    <xdr:row>139</xdr:row>
                    <xdr:rowOff>190500</xdr:rowOff>
                  </from>
                  <to>
                    <xdr:col>4</xdr:col>
                    <xdr:colOff>209550</xdr:colOff>
                    <xdr:row>141</xdr:row>
                    <xdr:rowOff>95250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2</xdr:col>
                    <xdr:colOff>104775</xdr:colOff>
                    <xdr:row>140</xdr:row>
                    <xdr:rowOff>180975</xdr:rowOff>
                  </from>
                  <to>
                    <xdr:col>4</xdr:col>
                    <xdr:colOff>209550</xdr:colOff>
                    <xdr:row>142</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03"/>
  <sheetViews>
    <sheetView showGridLines="0" zoomScale="85" zoomScaleNormal="85" zoomScaleSheetLayoutView="100" workbookViewId="0">
      <selection activeCell="O9" sqref="O9"/>
    </sheetView>
  </sheetViews>
  <sheetFormatPr defaultRowHeight="16.5" customHeight="1"/>
  <cols>
    <col min="1" max="1" width="4.625" style="44" customWidth="1"/>
    <col min="2" max="2" width="4" style="44" customWidth="1"/>
    <col min="3" max="3" width="10.25" style="44" customWidth="1"/>
    <col min="4" max="4" width="3.25" style="44" bestFit="1" customWidth="1"/>
    <col min="5" max="5" width="10.375" style="44" customWidth="1"/>
    <col min="6" max="6" width="4.375" style="44" customWidth="1"/>
    <col min="7" max="7" width="5.875" style="44" customWidth="1"/>
    <col min="8" max="8" width="6.125" style="44" customWidth="1"/>
    <col min="9" max="9" width="3.25" style="44" bestFit="1" customWidth="1"/>
    <col min="10" max="10" width="6.125" style="44" customWidth="1"/>
    <col min="11" max="12" width="3.25" style="44" bestFit="1" customWidth="1"/>
    <col min="13" max="14" width="6.125" style="44" customWidth="1"/>
    <col min="15" max="15" width="5.625" style="44" customWidth="1"/>
    <col min="16" max="17" width="3.25" style="44" bestFit="1" customWidth="1"/>
    <col min="18" max="18" width="0.875" style="44" customWidth="1"/>
    <col min="19" max="19" width="6.125" style="142" hidden="1" customWidth="1"/>
    <col min="20" max="20" width="14.25" style="142" hidden="1" customWidth="1"/>
    <col min="21" max="21" width="20" style="142" hidden="1" customWidth="1"/>
    <col min="22" max="22" width="9" style="142" hidden="1" customWidth="1"/>
    <col min="23" max="23" width="4" style="142" hidden="1" customWidth="1"/>
    <col min="24" max="24" width="5" style="142" hidden="1" customWidth="1"/>
    <col min="25" max="25" width="10.875" style="142" hidden="1" customWidth="1"/>
    <col min="26" max="26" width="14.625" style="142" hidden="1" customWidth="1"/>
    <col min="27" max="27" width="34.75" style="142" hidden="1" customWidth="1"/>
    <col min="28" max="28" width="7.125" style="142" hidden="1" customWidth="1"/>
    <col min="29" max="29" width="14.625" style="142" hidden="1" customWidth="1"/>
    <col min="30" max="30" width="16.25" style="142" hidden="1" customWidth="1"/>
    <col min="31" max="31" width="3.5" style="142" hidden="1" customWidth="1"/>
    <col min="32" max="37" width="9" style="142" hidden="1" customWidth="1"/>
    <col min="38" max="16384" width="9" style="112"/>
  </cols>
  <sheetData>
    <row r="1" spans="1:27" ht="16.5" customHeight="1">
      <c r="T1" s="143"/>
      <c r="U1" s="143">
        <v>2</v>
      </c>
    </row>
    <row r="2" spans="1:27" ht="18" customHeight="1">
      <c r="A2" s="70" t="s">
        <v>105</v>
      </c>
      <c r="B2" s="50" t="s">
        <v>106</v>
      </c>
      <c r="T2" s="111"/>
      <c r="U2" s="111" t="s">
        <v>517</v>
      </c>
      <c r="V2" s="142" t="str">
        <f>'表紙～Ｑ1-5'!X40</f>
        <v/>
      </c>
    </row>
    <row r="3" spans="1:27" ht="18" customHeight="1">
      <c r="B3" s="50" t="s">
        <v>107</v>
      </c>
      <c r="T3" s="111"/>
      <c r="U3" s="111" t="s">
        <v>372</v>
      </c>
      <c r="V3" s="142" t="str">
        <f>'表紙～Ｑ1-5'!X41</f>
        <v/>
      </c>
    </row>
    <row r="4" spans="1:27" ht="18" customHeight="1">
      <c r="B4" s="50" t="s">
        <v>108</v>
      </c>
      <c r="T4" s="111"/>
      <c r="U4" s="111" t="s">
        <v>518</v>
      </c>
      <c r="V4" s="142" t="e">
        <f>'表紙～Ｑ1-5'!X46</f>
        <v>#N/A</v>
      </c>
    </row>
    <row r="5" spans="1:27" ht="18" customHeight="1">
      <c r="T5" s="111"/>
      <c r="U5" s="111" t="s">
        <v>432</v>
      </c>
      <c r="V5" s="144">
        <v>1</v>
      </c>
    </row>
    <row r="6" spans="1:27" ht="18" customHeight="1" thickBot="1">
      <c r="B6" s="273" t="s">
        <v>361</v>
      </c>
      <c r="C6" s="290" t="s">
        <v>57</v>
      </c>
      <c r="D6" s="113"/>
      <c r="E6" s="114" t="s">
        <v>58</v>
      </c>
      <c r="F6" s="114"/>
      <c r="G6" s="114"/>
      <c r="H6" s="114"/>
      <c r="I6" s="113"/>
      <c r="J6" s="114" t="s">
        <v>59</v>
      </c>
      <c r="K6" s="114"/>
      <c r="L6" s="114"/>
      <c r="M6" s="113"/>
      <c r="N6" s="114" t="s">
        <v>60</v>
      </c>
      <c r="O6" s="114"/>
      <c r="P6" s="114"/>
      <c r="Q6" s="115"/>
      <c r="T6" s="111"/>
      <c r="U6" s="111" t="s">
        <v>57</v>
      </c>
      <c r="X6" s="145" t="s">
        <v>2296</v>
      </c>
    </row>
    <row r="7" spans="1:27" ht="18" customHeight="1" thickBot="1">
      <c r="B7" s="274"/>
      <c r="C7" s="291"/>
      <c r="D7" s="116" t="s">
        <v>358</v>
      </c>
      <c r="E7" s="116"/>
      <c r="F7" s="116"/>
      <c r="G7" s="116"/>
      <c r="H7" s="116"/>
      <c r="I7" s="116"/>
      <c r="J7" s="116"/>
      <c r="K7" s="116"/>
      <c r="L7" s="116"/>
      <c r="M7" s="116"/>
      <c r="N7" s="116"/>
      <c r="O7" s="116"/>
      <c r="P7" s="116"/>
      <c r="Q7" s="117"/>
      <c r="T7" s="142" t="s">
        <v>2198</v>
      </c>
      <c r="U7" s="142" t="s">
        <v>2199</v>
      </c>
      <c r="V7" s="142" t="b">
        <v>0</v>
      </c>
      <c r="W7" s="142" t="s">
        <v>485</v>
      </c>
      <c r="X7" s="146" t="str">
        <f>IF(V7=TRUE,W7,"")</f>
        <v/>
      </c>
      <c r="Y7" s="147" t="s">
        <v>2208</v>
      </c>
      <c r="Z7" s="148" t="str">
        <f>X7&amp;X8&amp;X9</f>
        <v/>
      </c>
      <c r="AA7" s="142" t="str">
        <f>IF(V7=TRUE,1,"")</f>
        <v/>
      </c>
    </row>
    <row r="8" spans="1:27" ht="18" customHeight="1">
      <c r="B8" s="274"/>
      <c r="C8" s="291"/>
      <c r="D8" s="116" t="s">
        <v>2205</v>
      </c>
      <c r="E8" s="116"/>
      <c r="F8" s="116"/>
      <c r="G8" s="116"/>
      <c r="H8" s="116"/>
      <c r="I8" s="116"/>
      <c r="J8" s="116"/>
      <c r="K8" s="116"/>
      <c r="L8" s="116"/>
      <c r="M8" s="116"/>
      <c r="N8" s="116"/>
      <c r="O8" s="116"/>
      <c r="P8" s="116"/>
      <c r="Q8" s="117"/>
      <c r="U8" s="142" t="s">
        <v>2200</v>
      </c>
      <c r="V8" s="142" t="b">
        <v>0</v>
      </c>
      <c r="W8" s="142" t="s">
        <v>486</v>
      </c>
      <c r="X8" s="146" t="str">
        <f t="shared" ref="X8:X9" si="0">IF(V8=TRUE,W8,"")</f>
        <v/>
      </c>
    </row>
    <row r="9" spans="1:27" ht="18" customHeight="1" thickBot="1">
      <c r="B9" s="274"/>
      <c r="C9" s="291"/>
      <c r="D9" s="116"/>
      <c r="E9" s="116"/>
      <c r="F9" s="116"/>
      <c r="G9" s="116"/>
      <c r="H9" s="116"/>
      <c r="I9" s="116"/>
      <c r="J9" s="116"/>
      <c r="K9" s="116"/>
      <c r="L9" s="116"/>
      <c r="M9" s="116"/>
      <c r="N9" s="118" t="s">
        <v>61</v>
      </c>
      <c r="O9" s="169"/>
      <c r="P9" s="116"/>
      <c r="Q9" s="117"/>
      <c r="T9" s="142" t="s">
        <v>2227</v>
      </c>
      <c r="U9" s="142" t="s">
        <v>2201</v>
      </c>
      <c r="V9" s="142" t="b">
        <v>0</v>
      </c>
      <c r="W9" s="142" t="s">
        <v>487</v>
      </c>
      <c r="X9" s="146" t="str">
        <f t="shared" si="0"/>
        <v/>
      </c>
    </row>
    <row r="10" spans="1:27" ht="18" customHeight="1" thickBot="1">
      <c r="B10" s="274"/>
      <c r="C10" s="291"/>
      <c r="D10" s="116" t="s">
        <v>111</v>
      </c>
      <c r="E10" s="116"/>
      <c r="F10" s="116"/>
      <c r="G10" s="116"/>
      <c r="H10" s="116"/>
      <c r="I10" s="116"/>
      <c r="J10" s="116"/>
      <c r="K10" s="116"/>
      <c r="L10" s="116"/>
      <c r="M10" s="116"/>
      <c r="N10" s="116"/>
      <c r="O10" s="116"/>
      <c r="P10" s="116"/>
      <c r="Q10" s="117"/>
      <c r="U10" s="145"/>
      <c r="X10" s="145"/>
      <c r="Y10" s="147" t="s">
        <v>2206</v>
      </c>
      <c r="Z10" s="148" t="str">
        <f>IF(O9="","",O9)</f>
        <v/>
      </c>
    </row>
    <row r="11" spans="1:27" ht="18" customHeight="1" thickBot="1">
      <c r="B11" s="274"/>
      <c r="C11" s="292"/>
      <c r="D11" s="119"/>
      <c r="E11" s="119"/>
      <c r="F11" s="120"/>
      <c r="G11" s="119" t="s">
        <v>62</v>
      </c>
      <c r="H11" s="119"/>
      <c r="I11" s="119"/>
      <c r="J11" s="119"/>
      <c r="K11" s="119"/>
      <c r="L11" s="120"/>
      <c r="M11" s="119" t="s">
        <v>63</v>
      </c>
      <c r="N11" s="119"/>
      <c r="O11" s="119"/>
      <c r="P11" s="119"/>
      <c r="Q11" s="121"/>
      <c r="T11" s="146" t="s">
        <v>2228</v>
      </c>
      <c r="U11" s="149" t="s">
        <v>62</v>
      </c>
      <c r="V11" s="142" t="b">
        <v>0</v>
      </c>
      <c r="W11" s="142" t="s">
        <v>485</v>
      </c>
      <c r="X11" s="146" t="str">
        <f>IF(V11=TRUE,W11,"")</f>
        <v/>
      </c>
    </row>
    <row r="12" spans="1:27" ht="18" customHeight="1" thickBot="1">
      <c r="B12" s="274"/>
      <c r="C12" s="276" t="s">
        <v>68</v>
      </c>
      <c r="D12" s="113"/>
      <c r="E12" s="114" t="s">
        <v>64</v>
      </c>
      <c r="F12" s="114"/>
      <c r="G12" s="114"/>
      <c r="H12" s="113"/>
      <c r="I12" s="113"/>
      <c r="J12" s="114" t="s">
        <v>65</v>
      </c>
      <c r="K12" s="114"/>
      <c r="L12" s="114"/>
      <c r="M12" s="114"/>
      <c r="N12" s="114"/>
      <c r="O12" s="114"/>
      <c r="P12" s="114"/>
      <c r="Q12" s="115"/>
      <c r="U12" s="149" t="s">
        <v>63</v>
      </c>
      <c r="V12" s="142" t="b">
        <v>0</v>
      </c>
      <c r="W12" s="142" t="s">
        <v>486</v>
      </c>
      <c r="X12" s="146" t="str">
        <f>IF(V12=TRUE,W12,"")</f>
        <v/>
      </c>
      <c r="Y12" s="147" t="s">
        <v>2214</v>
      </c>
      <c r="Z12" s="148" t="str">
        <f>X11&amp;X12</f>
        <v/>
      </c>
      <c r="AA12" s="142">
        <f>COUNTIF(V11:V12,TRUE)</f>
        <v>0</v>
      </c>
    </row>
    <row r="13" spans="1:27" ht="18" customHeight="1" thickBot="1">
      <c r="B13" s="274"/>
      <c r="C13" s="278"/>
      <c r="D13" s="120"/>
      <c r="E13" s="119" t="s">
        <v>66</v>
      </c>
      <c r="F13" s="119"/>
      <c r="G13" s="119"/>
      <c r="H13" s="119"/>
      <c r="I13" s="120"/>
      <c r="J13" s="119" t="s">
        <v>67</v>
      </c>
      <c r="K13" s="119"/>
      <c r="L13" s="119"/>
      <c r="M13" s="120"/>
      <c r="N13" s="119" t="s">
        <v>109</v>
      </c>
      <c r="O13" s="119"/>
      <c r="P13" s="119"/>
      <c r="Q13" s="121"/>
    </row>
    <row r="14" spans="1:27" ht="18" customHeight="1" thickBot="1">
      <c r="B14" s="274"/>
      <c r="C14" s="276" t="s">
        <v>2230</v>
      </c>
      <c r="D14" s="113"/>
      <c r="E14" s="114" t="s">
        <v>69</v>
      </c>
      <c r="F14" s="114"/>
      <c r="G14" s="114"/>
      <c r="H14" s="114"/>
      <c r="I14" s="113"/>
      <c r="J14" s="113"/>
      <c r="K14" s="114" t="s">
        <v>70</v>
      </c>
      <c r="L14" s="114"/>
      <c r="M14" s="114"/>
      <c r="N14" s="114"/>
      <c r="O14" s="114"/>
      <c r="P14" s="114"/>
      <c r="Q14" s="115"/>
      <c r="T14" s="145" t="s">
        <v>2229</v>
      </c>
      <c r="U14" s="142" t="s">
        <v>2209</v>
      </c>
      <c r="V14" s="142" t="b">
        <v>0</v>
      </c>
      <c r="W14" s="142" t="s">
        <v>485</v>
      </c>
      <c r="X14" s="146" t="str">
        <f>IF(V14=TRUE,W14,"")</f>
        <v/>
      </c>
      <c r="Y14" s="147" t="s">
        <v>2207</v>
      </c>
      <c r="Z14" s="148" t="str">
        <f>X14&amp;X15&amp;X16&amp;X17&amp;X18</f>
        <v/>
      </c>
    </row>
    <row r="15" spans="1:27" ht="18" customHeight="1">
      <c r="B15" s="274"/>
      <c r="C15" s="277"/>
      <c r="D15" s="122"/>
      <c r="E15" s="116" t="s">
        <v>71</v>
      </c>
      <c r="F15" s="116"/>
      <c r="G15" s="116"/>
      <c r="H15" s="116"/>
      <c r="I15" s="122"/>
      <c r="J15" s="122"/>
      <c r="K15" s="116" t="s">
        <v>72</v>
      </c>
      <c r="L15" s="116"/>
      <c r="M15" s="116"/>
      <c r="N15" s="116"/>
      <c r="O15" s="116"/>
      <c r="P15" s="116"/>
      <c r="Q15" s="117"/>
      <c r="U15" s="142" t="s">
        <v>2210</v>
      </c>
      <c r="V15" s="142" t="b">
        <v>0</v>
      </c>
      <c r="W15" s="142" t="s">
        <v>486</v>
      </c>
      <c r="X15" s="146" t="str">
        <f t="shared" ref="X15:X30" si="1">IF(V15=TRUE,W15,"")</f>
        <v/>
      </c>
      <c r="Y15" s="145" t="s">
        <v>2204</v>
      </c>
      <c r="Z15" s="142">
        <f>COUNTIF(V14:V18,TRUE)</f>
        <v>0</v>
      </c>
    </row>
    <row r="16" spans="1:27" ht="18" customHeight="1">
      <c r="B16" s="274"/>
      <c r="C16" s="277"/>
      <c r="D16" s="122"/>
      <c r="E16" s="116" t="s">
        <v>75</v>
      </c>
      <c r="F16" s="116"/>
      <c r="G16" s="116"/>
      <c r="H16" s="116"/>
      <c r="I16" s="122"/>
      <c r="J16" s="122"/>
      <c r="K16" s="116" t="s">
        <v>73</v>
      </c>
      <c r="L16" s="116"/>
      <c r="M16" s="116"/>
      <c r="N16" s="116"/>
      <c r="O16" s="116"/>
      <c r="P16" s="116"/>
      <c r="Q16" s="117"/>
      <c r="U16" s="142" t="s">
        <v>2211</v>
      </c>
      <c r="V16" s="142" t="b">
        <v>0</v>
      </c>
      <c r="W16" s="142" t="s">
        <v>487</v>
      </c>
      <c r="X16" s="146" t="str">
        <f t="shared" si="1"/>
        <v/>
      </c>
    </row>
    <row r="17" spans="2:27" ht="18" customHeight="1" thickBot="1">
      <c r="B17" s="274"/>
      <c r="C17" s="277"/>
      <c r="D17" s="122"/>
      <c r="E17" s="116" t="s">
        <v>74</v>
      </c>
      <c r="F17" s="116"/>
      <c r="G17" s="116"/>
      <c r="H17" s="116"/>
      <c r="I17" s="122"/>
      <c r="J17" s="122"/>
      <c r="K17" s="116" t="s">
        <v>76</v>
      </c>
      <c r="L17" s="116"/>
      <c r="M17" s="116"/>
      <c r="N17" s="116"/>
      <c r="O17" s="116"/>
      <c r="P17" s="116"/>
      <c r="Q17" s="117"/>
      <c r="U17" s="142" t="s">
        <v>2212</v>
      </c>
      <c r="V17" s="142" t="b">
        <v>0</v>
      </c>
      <c r="W17" s="142" t="s">
        <v>488</v>
      </c>
      <c r="X17" s="146" t="str">
        <f t="shared" si="1"/>
        <v/>
      </c>
    </row>
    <row r="18" spans="2:27" ht="18" customHeight="1" thickBot="1">
      <c r="B18" s="274"/>
      <c r="C18" s="277"/>
      <c r="D18" s="122"/>
      <c r="E18" s="116" t="s">
        <v>77</v>
      </c>
      <c r="F18" s="116"/>
      <c r="G18" s="116"/>
      <c r="H18" s="116"/>
      <c r="I18" s="122"/>
      <c r="J18" s="122"/>
      <c r="K18" s="116" t="s">
        <v>78</v>
      </c>
      <c r="L18" s="116"/>
      <c r="M18" s="116"/>
      <c r="N18" s="116"/>
      <c r="O18" s="116"/>
      <c r="P18" s="116"/>
      <c r="Q18" s="117"/>
      <c r="U18" s="142" t="s">
        <v>2213</v>
      </c>
      <c r="V18" s="142" t="b">
        <v>0</v>
      </c>
      <c r="W18" s="142" t="s">
        <v>489</v>
      </c>
      <c r="X18" s="146" t="str">
        <f t="shared" si="1"/>
        <v/>
      </c>
      <c r="Y18" s="147" t="s">
        <v>2231</v>
      </c>
      <c r="Z18" s="148" t="str">
        <f>X19&amp;X20&amp;X21&amp;X22&amp;X23&amp;X24&amp;X25&amp;X26&amp;X27&amp;X28&amp;X29&amp;X30</f>
        <v/>
      </c>
    </row>
    <row r="19" spans="2:27" ht="18" customHeight="1">
      <c r="B19" s="274"/>
      <c r="C19" s="278"/>
      <c r="D19" s="120"/>
      <c r="E19" s="119" t="s">
        <v>81</v>
      </c>
      <c r="F19" s="119"/>
      <c r="G19" s="119"/>
      <c r="H19" s="119"/>
      <c r="I19" s="120"/>
      <c r="J19" s="120"/>
      <c r="K19" s="119" t="s">
        <v>369</v>
      </c>
      <c r="L19" s="119"/>
      <c r="M19" s="119"/>
      <c r="N19" s="295"/>
      <c r="O19" s="295"/>
      <c r="P19" s="295"/>
      <c r="Q19" s="123" t="s">
        <v>3</v>
      </c>
      <c r="T19" s="145" t="s">
        <v>2231</v>
      </c>
      <c r="U19" s="150" t="s">
        <v>2215</v>
      </c>
      <c r="V19" s="142" t="b">
        <v>0</v>
      </c>
      <c r="W19" s="142" t="s">
        <v>485</v>
      </c>
      <c r="X19" s="146" t="str">
        <f t="shared" si="1"/>
        <v/>
      </c>
      <c r="Y19" s="142">
        <f>N19</f>
        <v>0</v>
      </c>
      <c r="Z19" s="142" t="str">
        <f>IF(N19="","",N19)</f>
        <v/>
      </c>
    </row>
    <row r="20" spans="2:27" ht="18" customHeight="1">
      <c r="B20" s="274"/>
      <c r="C20" s="293" t="s">
        <v>2233</v>
      </c>
      <c r="D20" s="124" t="s">
        <v>112</v>
      </c>
      <c r="E20" s="125"/>
      <c r="F20" s="113"/>
      <c r="G20" s="114" t="s">
        <v>116</v>
      </c>
      <c r="H20" s="114"/>
      <c r="I20" s="118"/>
      <c r="J20" s="118"/>
      <c r="K20" s="116" t="s">
        <v>117</v>
      </c>
      <c r="L20" s="114"/>
      <c r="M20" s="125"/>
      <c r="N20" s="125"/>
      <c r="O20" s="126" t="s">
        <v>118</v>
      </c>
      <c r="P20" s="114"/>
      <c r="Q20" s="115"/>
      <c r="U20" s="150" t="s">
        <v>2216</v>
      </c>
      <c r="V20" s="142" t="b">
        <v>0</v>
      </c>
      <c r="W20" s="142" t="s">
        <v>486</v>
      </c>
      <c r="X20" s="146" t="str">
        <f t="shared" si="1"/>
        <v/>
      </c>
    </row>
    <row r="21" spans="2:27" ht="18" customHeight="1">
      <c r="B21" s="274"/>
      <c r="C21" s="294"/>
      <c r="D21" s="127" t="s">
        <v>113</v>
      </c>
      <c r="E21" s="118"/>
      <c r="F21" s="122"/>
      <c r="G21" s="116" t="s">
        <v>114</v>
      </c>
      <c r="H21" s="116"/>
      <c r="I21" s="122"/>
      <c r="J21" s="122"/>
      <c r="K21" s="116" t="s">
        <v>115</v>
      </c>
      <c r="L21" s="116"/>
      <c r="M21" s="122"/>
      <c r="N21" s="122"/>
      <c r="O21" s="128" t="s">
        <v>119</v>
      </c>
      <c r="P21" s="116"/>
      <c r="Q21" s="117"/>
      <c r="U21" s="150" t="s">
        <v>2217</v>
      </c>
      <c r="V21" s="142" t="b">
        <v>0</v>
      </c>
      <c r="W21" s="142" t="s">
        <v>487</v>
      </c>
      <c r="X21" s="146" t="str">
        <f t="shared" si="1"/>
        <v/>
      </c>
    </row>
    <row r="22" spans="2:27" ht="18" customHeight="1">
      <c r="B22" s="274"/>
      <c r="C22" s="129" t="s">
        <v>2234</v>
      </c>
      <c r="D22" s="130"/>
      <c r="E22" s="131" t="s">
        <v>82</v>
      </c>
      <c r="F22" s="130"/>
      <c r="G22" s="131" t="s">
        <v>83</v>
      </c>
      <c r="H22" s="131"/>
      <c r="I22" s="131"/>
      <c r="J22" s="130"/>
      <c r="K22" s="131" t="s">
        <v>84</v>
      </c>
      <c r="L22" s="131"/>
      <c r="M22" s="131"/>
      <c r="N22" s="130"/>
      <c r="O22" s="131" t="s">
        <v>5</v>
      </c>
      <c r="P22" s="131"/>
      <c r="Q22" s="132"/>
      <c r="U22" s="150" t="s">
        <v>2218</v>
      </c>
      <c r="V22" s="142" t="b">
        <v>0</v>
      </c>
      <c r="W22" s="142" t="s">
        <v>488</v>
      </c>
      <c r="X22" s="146" t="str">
        <f t="shared" si="1"/>
        <v/>
      </c>
    </row>
    <row r="23" spans="2:27" ht="18" customHeight="1">
      <c r="B23" s="274"/>
      <c r="C23" s="129" t="s">
        <v>86</v>
      </c>
      <c r="D23" s="130"/>
      <c r="E23" s="131" t="s">
        <v>516</v>
      </c>
      <c r="F23" s="130"/>
      <c r="G23" s="131" t="s">
        <v>85</v>
      </c>
      <c r="H23" s="131"/>
      <c r="I23" s="131"/>
      <c r="J23" s="131"/>
      <c r="K23" s="131"/>
      <c r="L23" s="131"/>
      <c r="M23" s="131"/>
      <c r="N23" s="131"/>
      <c r="O23" s="131"/>
      <c r="P23" s="131"/>
      <c r="Q23" s="132"/>
      <c r="U23" s="150" t="s">
        <v>2219</v>
      </c>
      <c r="V23" s="142" t="b">
        <v>0</v>
      </c>
      <c r="W23" s="142" t="s">
        <v>489</v>
      </c>
      <c r="X23" s="146" t="str">
        <f t="shared" si="1"/>
        <v/>
      </c>
    </row>
    <row r="24" spans="2:27" ht="18" customHeight="1">
      <c r="B24" s="274"/>
      <c r="C24" s="129" t="s">
        <v>87</v>
      </c>
      <c r="D24" s="130"/>
      <c r="E24" s="131" t="s">
        <v>88</v>
      </c>
      <c r="F24" s="130"/>
      <c r="G24" s="130"/>
      <c r="H24" s="131" t="s">
        <v>89</v>
      </c>
      <c r="I24" s="131"/>
      <c r="J24" s="131"/>
      <c r="K24" s="130"/>
      <c r="L24" s="131" t="s">
        <v>4</v>
      </c>
      <c r="M24" s="131"/>
      <c r="N24" s="131"/>
      <c r="O24" s="131"/>
      <c r="P24" s="131"/>
      <c r="Q24" s="132"/>
      <c r="U24" s="150" t="s">
        <v>2220</v>
      </c>
      <c r="V24" s="142" t="b">
        <v>0</v>
      </c>
      <c r="W24" s="142" t="s">
        <v>490</v>
      </c>
      <c r="X24" s="146" t="str">
        <f t="shared" si="1"/>
        <v/>
      </c>
    </row>
    <row r="25" spans="2:27" ht="18" customHeight="1">
      <c r="B25" s="274"/>
      <c r="C25" s="276" t="s">
        <v>97</v>
      </c>
      <c r="D25" s="113"/>
      <c r="E25" s="114" t="s">
        <v>90</v>
      </c>
      <c r="F25" s="114"/>
      <c r="G25" s="114"/>
      <c r="H25" s="114"/>
      <c r="I25" s="114"/>
      <c r="J25" s="113"/>
      <c r="K25" s="114"/>
      <c r="L25" s="114"/>
      <c r="M25" s="114"/>
      <c r="N25" s="114"/>
      <c r="O25" s="114"/>
      <c r="P25" s="114"/>
      <c r="Q25" s="115"/>
      <c r="U25" s="150" t="s">
        <v>2221</v>
      </c>
      <c r="V25" s="142" t="b">
        <v>0</v>
      </c>
      <c r="W25" s="142" t="s">
        <v>491</v>
      </c>
      <c r="X25" s="146" t="str">
        <f t="shared" si="1"/>
        <v/>
      </c>
    </row>
    <row r="26" spans="2:27" ht="18" customHeight="1">
      <c r="B26" s="274"/>
      <c r="C26" s="277"/>
      <c r="D26" s="133"/>
      <c r="E26" s="116" t="s">
        <v>91</v>
      </c>
      <c r="F26" s="116"/>
      <c r="G26" s="116"/>
      <c r="H26" s="116"/>
      <c r="I26" s="116"/>
      <c r="J26" s="122"/>
      <c r="K26" s="116"/>
      <c r="L26" s="116"/>
      <c r="M26" s="116"/>
      <c r="N26" s="116"/>
      <c r="O26" s="116"/>
      <c r="P26" s="116"/>
      <c r="Q26" s="117"/>
      <c r="U26" s="150" t="s">
        <v>2222</v>
      </c>
      <c r="V26" s="142" t="b">
        <v>0</v>
      </c>
      <c r="W26" s="142" t="s">
        <v>492</v>
      </c>
      <c r="X26" s="146" t="str">
        <f t="shared" si="1"/>
        <v/>
      </c>
    </row>
    <row r="27" spans="2:27" ht="18" customHeight="1">
      <c r="B27" s="274"/>
      <c r="C27" s="277"/>
      <c r="D27" s="122"/>
      <c r="E27" s="116" t="s">
        <v>92</v>
      </c>
      <c r="F27" s="116"/>
      <c r="G27" s="116"/>
      <c r="H27" s="116"/>
      <c r="I27" s="116"/>
      <c r="J27" s="116"/>
      <c r="K27" s="116"/>
      <c r="L27" s="116"/>
      <c r="M27" s="116"/>
      <c r="N27" s="116"/>
      <c r="O27" s="116"/>
      <c r="P27" s="116"/>
      <c r="Q27" s="117"/>
      <c r="U27" s="150" t="s">
        <v>2223</v>
      </c>
      <c r="V27" s="142" t="b">
        <v>0</v>
      </c>
      <c r="W27" s="142" t="s">
        <v>493</v>
      </c>
      <c r="X27" s="146" t="str">
        <f t="shared" si="1"/>
        <v/>
      </c>
    </row>
    <row r="28" spans="2:27" ht="18" customHeight="1">
      <c r="B28" s="274"/>
      <c r="C28" s="277"/>
      <c r="D28" s="122"/>
      <c r="E28" s="116" t="s">
        <v>93</v>
      </c>
      <c r="F28" s="116"/>
      <c r="G28" s="116"/>
      <c r="H28" s="116"/>
      <c r="I28" s="116"/>
      <c r="J28" s="116"/>
      <c r="K28" s="116"/>
      <c r="L28" s="116"/>
      <c r="M28" s="116"/>
      <c r="N28" s="116"/>
      <c r="O28" s="116"/>
      <c r="P28" s="116"/>
      <c r="Q28" s="117"/>
      <c r="U28" s="150" t="s">
        <v>2224</v>
      </c>
      <c r="V28" s="142" t="b">
        <v>0</v>
      </c>
      <c r="W28" s="142" t="s">
        <v>494</v>
      </c>
      <c r="X28" s="146" t="str">
        <f t="shared" si="1"/>
        <v/>
      </c>
    </row>
    <row r="29" spans="2:27" ht="18" customHeight="1">
      <c r="B29" s="274"/>
      <c r="C29" s="277"/>
      <c r="D29" s="122"/>
      <c r="E29" s="116" t="s">
        <v>94</v>
      </c>
      <c r="F29" s="116"/>
      <c r="G29" s="116"/>
      <c r="H29" s="116"/>
      <c r="I29" s="116"/>
      <c r="J29" s="116"/>
      <c r="K29" s="116"/>
      <c r="L29" s="116"/>
      <c r="M29" s="116"/>
      <c r="N29" s="116"/>
      <c r="O29" s="116"/>
      <c r="P29" s="116"/>
      <c r="Q29" s="117"/>
      <c r="U29" s="150" t="s">
        <v>2225</v>
      </c>
      <c r="V29" s="142" t="b">
        <v>0</v>
      </c>
      <c r="W29" s="142" t="s">
        <v>495</v>
      </c>
      <c r="X29" s="146" t="str">
        <f t="shared" si="1"/>
        <v/>
      </c>
    </row>
    <row r="30" spans="2:27" ht="18" customHeight="1">
      <c r="B30" s="274"/>
      <c r="C30" s="277"/>
      <c r="D30" s="122"/>
      <c r="E30" s="116" t="s">
        <v>95</v>
      </c>
      <c r="F30" s="116"/>
      <c r="G30" s="116"/>
      <c r="H30" s="116"/>
      <c r="I30" s="116"/>
      <c r="J30" s="116"/>
      <c r="K30" s="116"/>
      <c r="L30" s="116"/>
      <c r="M30" s="116"/>
      <c r="N30" s="116"/>
      <c r="O30" s="116"/>
      <c r="P30" s="116"/>
      <c r="Q30" s="117"/>
      <c r="U30" s="150" t="s">
        <v>480</v>
      </c>
      <c r="V30" s="142" t="b">
        <v>0</v>
      </c>
      <c r="W30" s="142" t="s">
        <v>2226</v>
      </c>
      <c r="X30" s="146" t="str">
        <f t="shared" si="1"/>
        <v/>
      </c>
    </row>
    <row r="31" spans="2:27" ht="18" customHeight="1" thickBot="1">
      <c r="B31" s="274"/>
      <c r="C31" s="278"/>
      <c r="D31" s="120"/>
      <c r="E31" s="119" t="s">
        <v>96</v>
      </c>
      <c r="F31" s="298"/>
      <c r="G31" s="295"/>
      <c r="H31" s="295"/>
      <c r="I31" s="295"/>
      <c r="J31" s="295"/>
      <c r="K31" s="295"/>
      <c r="L31" s="295"/>
      <c r="M31" s="295"/>
      <c r="N31" s="295"/>
      <c r="O31" s="295"/>
      <c r="P31" s="295"/>
      <c r="Q31" s="123" t="s">
        <v>3</v>
      </c>
      <c r="T31" s="145" t="s">
        <v>2232</v>
      </c>
    </row>
    <row r="32" spans="2:27" ht="18" customHeight="1" thickBot="1">
      <c r="B32" s="274"/>
      <c r="C32" s="276" t="s">
        <v>121</v>
      </c>
      <c r="D32" s="113"/>
      <c r="E32" s="114" t="s">
        <v>10</v>
      </c>
      <c r="F32" s="114"/>
      <c r="G32" s="114"/>
      <c r="H32" s="114"/>
      <c r="I32" s="114"/>
      <c r="J32" s="114"/>
      <c r="K32" s="114"/>
      <c r="L32" s="114"/>
      <c r="M32" s="114"/>
      <c r="N32" s="114"/>
      <c r="O32" s="114"/>
      <c r="P32" s="114"/>
      <c r="Q32" s="115"/>
      <c r="T32" s="145" t="s">
        <v>2235</v>
      </c>
      <c r="U32" s="150" t="s">
        <v>2236</v>
      </c>
      <c r="V32" s="142" t="b">
        <v>0</v>
      </c>
      <c r="W32" s="142" t="s">
        <v>485</v>
      </c>
      <c r="X32" s="146" t="str">
        <f>IF(V32=TRUE,W32,"")</f>
        <v/>
      </c>
      <c r="Y32" s="147" t="s">
        <v>2235</v>
      </c>
      <c r="Z32" s="148" t="str">
        <f>X32&amp;X33&amp;X34</f>
        <v/>
      </c>
      <c r="AA32" s="142">
        <f>COUNTIF(V32:V34,TRUE)</f>
        <v>0</v>
      </c>
    </row>
    <row r="33" spans="2:32" ht="18" customHeight="1" thickBot="1">
      <c r="B33" s="274"/>
      <c r="C33" s="277"/>
      <c r="D33" s="122"/>
      <c r="E33" s="116" t="s">
        <v>11</v>
      </c>
      <c r="F33" s="116"/>
      <c r="G33" s="116"/>
      <c r="H33" s="116"/>
      <c r="I33" s="116"/>
      <c r="J33" s="116"/>
      <c r="K33" s="116"/>
      <c r="L33" s="116"/>
      <c r="M33" s="116"/>
      <c r="N33" s="116"/>
      <c r="O33" s="116"/>
      <c r="P33" s="116"/>
      <c r="Q33" s="117"/>
      <c r="U33" s="150" t="s">
        <v>2237</v>
      </c>
      <c r="V33" s="142" t="b">
        <v>0</v>
      </c>
      <c r="W33" s="142" t="s">
        <v>486</v>
      </c>
      <c r="X33" s="146" t="str">
        <f t="shared" ref="X33:X36" si="2">IF(V33=TRUE,W33,"")</f>
        <v/>
      </c>
      <c r="Y33" s="147" t="s">
        <v>2292</v>
      </c>
      <c r="Z33" s="148" t="str">
        <f>X35&amp;X36&amp;X37</f>
        <v/>
      </c>
      <c r="AA33" s="142">
        <f>COUNTIF(V35:V37,TRUE)</f>
        <v>0</v>
      </c>
    </row>
    <row r="34" spans="2:32" ht="18" customHeight="1" thickBot="1">
      <c r="B34" s="274"/>
      <c r="C34" s="277"/>
      <c r="D34" s="122"/>
      <c r="E34" s="116" t="s">
        <v>12</v>
      </c>
      <c r="F34" s="116"/>
      <c r="G34" s="116"/>
      <c r="H34" s="116"/>
      <c r="I34" s="116"/>
      <c r="J34" s="116"/>
      <c r="K34" s="116"/>
      <c r="L34" s="116"/>
      <c r="M34" s="116"/>
      <c r="N34" s="116"/>
      <c r="O34" s="116"/>
      <c r="P34" s="116"/>
      <c r="Q34" s="117"/>
      <c r="U34" s="150" t="s">
        <v>2238</v>
      </c>
      <c r="V34" s="142" t="b">
        <v>0</v>
      </c>
      <c r="W34" s="142" t="s">
        <v>487</v>
      </c>
      <c r="X34" s="146" t="str">
        <f>IF(V34=TRUE,W34,"")</f>
        <v/>
      </c>
    </row>
    <row r="35" spans="2:32" ht="18" customHeight="1" thickBot="1">
      <c r="B35" s="274"/>
      <c r="C35" s="277"/>
      <c r="D35" s="122"/>
      <c r="E35" s="116" t="s">
        <v>13</v>
      </c>
      <c r="F35" s="116"/>
      <c r="G35" s="116"/>
      <c r="H35" s="116"/>
      <c r="I35" s="116"/>
      <c r="J35" s="122"/>
      <c r="K35" s="116"/>
      <c r="L35" s="116"/>
      <c r="M35" s="116"/>
      <c r="N35" s="116"/>
      <c r="O35" s="116"/>
      <c r="P35" s="116"/>
      <c r="Q35" s="117"/>
      <c r="T35" s="145" t="s">
        <v>2242</v>
      </c>
      <c r="U35" s="150" t="s">
        <v>2239</v>
      </c>
      <c r="V35" s="142" t="b">
        <v>0</v>
      </c>
      <c r="W35" s="142" t="s">
        <v>485</v>
      </c>
      <c r="X35" s="146" t="str">
        <f>IF(V35=TRUE,W35,"")</f>
        <v/>
      </c>
      <c r="AC35" s="147" t="s">
        <v>2318</v>
      </c>
      <c r="AD35" s="148" t="str">
        <f>AD47&amp;AD48&amp;AD49&amp;AD50&amp;AD51&amp;AD52&amp;AD53&amp;AD54&amp;AD55&amp;AD56&amp;AD57</f>
        <v/>
      </c>
    </row>
    <row r="36" spans="2:32" ht="18" customHeight="1" thickBot="1">
      <c r="B36" s="274"/>
      <c r="C36" s="277"/>
      <c r="D36" s="122"/>
      <c r="E36" s="116" t="s">
        <v>98</v>
      </c>
      <c r="F36" s="116"/>
      <c r="G36" s="116"/>
      <c r="H36" s="116"/>
      <c r="I36" s="116"/>
      <c r="J36" s="122"/>
      <c r="K36" s="116"/>
      <c r="L36" s="116"/>
      <c r="M36" s="116"/>
      <c r="N36" s="116"/>
      <c r="O36" s="116"/>
      <c r="P36" s="116"/>
      <c r="Q36" s="117"/>
      <c r="U36" s="150" t="s">
        <v>2240</v>
      </c>
      <c r="V36" s="142" t="b">
        <v>0</v>
      </c>
      <c r="W36" s="142" t="s">
        <v>486</v>
      </c>
      <c r="X36" s="146" t="str">
        <f t="shared" si="2"/>
        <v/>
      </c>
      <c r="AC36" s="147" t="s">
        <v>2319</v>
      </c>
      <c r="AD36" s="148" t="str">
        <f>AD59&amp;AD60&amp;AD61</f>
        <v/>
      </c>
      <c r="AE36" s="142">
        <f>COUNTIF(AB59:AB61,TRUE)</f>
        <v>0</v>
      </c>
    </row>
    <row r="37" spans="2:32" ht="18" customHeight="1" thickBot="1">
      <c r="B37" s="274"/>
      <c r="C37" s="277"/>
      <c r="D37" s="122"/>
      <c r="E37" s="116" t="s">
        <v>99</v>
      </c>
      <c r="F37" s="116"/>
      <c r="G37" s="116"/>
      <c r="H37" s="116"/>
      <c r="I37" s="116"/>
      <c r="J37" s="116"/>
      <c r="K37" s="116"/>
      <c r="L37" s="116"/>
      <c r="M37" s="116"/>
      <c r="N37" s="116"/>
      <c r="O37" s="116"/>
      <c r="P37" s="116"/>
      <c r="Q37" s="117"/>
      <c r="U37" s="150" t="s">
        <v>2241</v>
      </c>
      <c r="V37" s="142" t="b">
        <v>0</v>
      </c>
      <c r="W37" s="142" t="s">
        <v>487</v>
      </c>
      <c r="X37" s="146" t="str">
        <f>IF(V37=TRUE,W37,"")</f>
        <v/>
      </c>
      <c r="AC37" s="147" t="s">
        <v>2320</v>
      </c>
      <c r="AD37" s="148" t="str">
        <f>AD63&amp;AD64&amp;AD65&amp;AD66&amp;AD67</f>
        <v/>
      </c>
    </row>
    <row r="38" spans="2:32" ht="18" customHeight="1" thickBot="1">
      <c r="B38" s="274"/>
      <c r="C38" s="277"/>
      <c r="D38" s="122"/>
      <c r="E38" s="116" t="s">
        <v>100</v>
      </c>
      <c r="F38" s="116"/>
      <c r="G38" s="116"/>
      <c r="H38" s="116"/>
      <c r="I38" s="116"/>
      <c r="J38" s="116"/>
      <c r="K38" s="116"/>
      <c r="L38" s="116"/>
      <c r="M38" s="116"/>
      <c r="N38" s="116"/>
      <c r="O38" s="116"/>
      <c r="P38" s="116"/>
      <c r="Q38" s="117"/>
      <c r="T38" s="145" t="s">
        <v>2246</v>
      </c>
      <c r="U38" s="151" t="s">
        <v>2243</v>
      </c>
      <c r="V38" s="142" t="b">
        <v>0</v>
      </c>
      <c r="W38" s="142" t="s">
        <v>485</v>
      </c>
      <c r="X38" s="146" t="str">
        <f>IF(V38=TRUE,W38,"")</f>
        <v/>
      </c>
      <c r="Y38" s="147" t="s">
        <v>2246</v>
      </c>
      <c r="Z38" s="148" t="str">
        <f>X38&amp;X39&amp;X40&amp;X41</f>
        <v/>
      </c>
      <c r="AA38" s="142">
        <f>COUNTIF(V38:V41,TRUE)</f>
        <v>0</v>
      </c>
      <c r="AC38" s="147" t="s">
        <v>2321</v>
      </c>
      <c r="AD38" s="148" t="str">
        <f>AD68&amp;AD69&amp;AD70&amp;AD71</f>
        <v/>
      </c>
      <c r="AF38" s="145" t="s">
        <v>2369</v>
      </c>
    </row>
    <row r="39" spans="2:32" ht="18" customHeight="1" thickBot="1">
      <c r="B39" s="274"/>
      <c r="C39" s="277"/>
      <c r="D39" s="122"/>
      <c r="E39" s="116" t="s">
        <v>362</v>
      </c>
      <c r="F39" s="116"/>
      <c r="G39" s="116"/>
      <c r="H39" s="116"/>
      <c r="I39" s="116"/>
      <c r="J39" s="122"/>
      <c r="K39" s="116"/>
      <c r="L39" s="116"/>
      <c r="M39" s="116"/>
      <c r="N39" s="116"/>
      <c r="O39" s="116"/>
      <c r="P39" s="116"/>
      <c r="Q39" s="117"/>
      <c r="U39" s="151" t="s">
        <v>2244</v>
      </c>
      <c r="V39" s="142" t="b">
        <v>0</v>
      </c>
      <c r="W39" s="142" t="s">
        <v>486</v>
      </c>
      <c r="X39" s="146" t="str">
        <f t="shared" ref="X39:X68" si="3">IF(V39=TRUE,W39,"")</f>
        <v/>
      </c>
      <c r="Y39" s="147" t="s">
        <v>2247</v>
      </c>
      <c r="Z39" s="148" t="str">
        <f>X42&amp;X43</f>
        <v/>
      </c>
      <c r="AA39" s="142">
        <f>COUNTIF(V42:V43,TRUE)</f>
        <v>0</v>
      </c>
      <c r="AC39" s="147" t="s">
        <v>2291</v>
      </c>
      <c r="AD39" s="148" t="str">
        <f>AD73&amp;AD74&amp;AD75&amp;AD76</f>
        <v/>
      </c>
      <c r="AE39" s="142" t="s">
        <v>2370</v>
      </c>
      <c r="AF39" s="152" t="str">
        <f>IF($AD$39=AE39,1,"")</f>
        <v/>
      </c>
    </row>
    <row r="40" spans="2:32" ht="18" customHeight="1" thickBot="1">
      <c r="B40" s="274"/>
      <c r="C40" s="277"/>
      <c r="D40" s="122"/>
      <c r="E40" s="116" t="s">
        <v>101</v>
      </c>
      <c r="F40" s="116"/>
      <c r="G40" s="116"/>
      <c r="H40" s="116"/>
      <c r="I40" s="116"/>
      <c r="J40" s="122"/>
      <c r="K40" s="116"/>
      <c r="L40" s="116"/>
      <c r="M40" s="116"/>
      <c r="N40" s="116"/>
      <c r="O40" s="116"/>
      <c r="P40" s="116"/>
      <c r="Q40" s="117"/>
      <c r="U40" s="151" t="s">
        <v>2245</v>
      </c>
      <c r="V40" s="142" t="b">
        <v>0</v>
      </c>
      <c r="W40" s="142" t="s">
        <v>487</v>
      </c>
      <c r="X40" s="146" t="str">
        <f t="shared" si="3"/>
        <v/>
      </c>
      <c r="Y40" s="147" t="s">
        <v>2252</v>
      </c>
      <c r="Z40" s="148" t="str">
        <f>X44&amp;X45&amp;X47</f>
        <v/>
      </c>
      <c r="AA40" s="142">
        <f>COUNTIF(V44:V47,TRUE)</f>
        <v>0</v>
      </c>
      <c r="AC40" s="147" t="s">
        <v>2305</v>
      </c>
      <c r="AD40" s="148" t="str">
        <f>AD78&amp;AD79&amp;AD80&amp;AD81&amp;AD82&amp;AD83&amp;AD84&amp;AD85</f>
        <v/>
      </c>
      <c r="AE40" s="142" t="s">
        <v>2371</v>
      </c>
      <c r="AF40" s="154" t="str">
        <f t="shared" ref="AF40:AF47" si="4">IF($AD$39=AE40,1,"")</f>
        <v/>
      </c>
    </row>
    <row r="41" spans="2:32" ht="18" customHeight="1" thickBot="1">
      <c r="B41" s="274"/>
      <c r="C41" s="277"/>
      <c r="D41" s="122"/>
      <c r="E41" s="116" t="s">
        <v>102</v>
      </c>
      <c r="F41" s="116"/>
      <c r="G41" s="116"/>
      <c r="H41" s="116"/>
      <c r="I41" s="116"/>
      <c r="J41" s="122"/>
      <c r="K41" s="116"/>
      <c r="L41" s="116"/>
      <c r="M41" s="116"/>
      <c r="N41" s="116"/>
      <c r="O41" s="116"/>
      <c r="P41" s="116"/>
      <c r="Q41" s="117"/>
      <c r="T41" s="145"/>
      <c r="U41" s="150" t="s">
        <v>2293</v>
      </c>
      <c r="V41" s="142" t="b">
        <v>0</v>
      </c>
      <c r="W41" s="142" t="s">
        <v>488</v>
      </c>
      <c r="X41" s="146" t="str">
        <f t="shared" si="3"/>
        <v/>
      </c>
      <c r="Y41" s="147" t="s">
        <v>2259</v>
      </c>
      <c r="Z41" s="148" t="str">
        <f>X48&amp;X49&amp;X50&amp;X51&amp;X52&amp;X53&amp;X54</f>
        <v/>
      </c>
      <c r="AC41" s="147" t="s">
        <v>2312</v>
      </c>
      <c r="AD41" s="148" t="str">
        <f>AD87&amp;AD88&amp;AD89&amp;AD90&amp;AD91&amp;AD92&amp;AD94</f>
        <v/>
      </c>
      <c r="AE41" s="142" t="s">
        <v>2372</v>
      </c>
      <c r="AF41" s="154" t="str">
        <f t="shared" si="4"/>
        <v/>
      </c>
    </row>
    <row r="42" spans="2:32" ht="18" customHeight="1" thickBot="1">
      <c r="B42" s="274"/>
      <c r="C42" s="277"/>
      <c r="D42" s="122"/>
      <c r="E42" s="116" t="s">
        <v>103</v>
      </c>
      <c r="F42" s="116"/>
      <c r="G42" s="116"/>
      <c r="H42" s="116"/>
      <c r="I42" s="116"/>
      <c r="J42" s="122"/>
      <c r="K42" s="116"/>
      <c r="L42" s="116"/>
      <c r="M42" s="116"/>
      <c r="N42" s="116"/>
      <c r="O42" s="116"/>
      <c r="P42" s="116"/>
      <c r="Q42" s="117"/>
      <c r="T42" s="145" t="s">
        <v>2247</v>
      </c>
      <c r="U42" s="150" t="s">
        <v>2248</v>
      </c>
      <c r="V42" s="142" t="b">
        <v>0</v>
      </c>
      <c r="W42" s="142" t="s">
        <v>485</v>
      </c>
      <c r="X42" s="146" t="str">
        <f t="shared" si="3"/>
        <v/>
      </c>
      <c r="Y42" s="147" t="s">
        <v>2272</v>
      </c>
      <c r="Z42" s="148" t="str">
        <f>X56&amp;X57&amp;X58&amp;X59&amp;X60&amp;X61&amp;X62&amp;X63&amp;X64&amp;X65&amp;X66&amp;X67&amp;X68</f>
        <v/>
      </c>
      <c r="AB42" s="152" t="s">
        <v>2388</v>
      </c>
      <c r="AC42" s="153" t="s">
        <v>2322</v>
      </c>
      <c r="AD42" s="148" t="str">
        <f>AD95&amp;AD96&amp;AD97&amp;AD98&amp;AD99&amp;AD100</f>
        <v/>
      </c>
      <c r="AE42" s="142" t="s">
        <v>2373</v>
      </c>
      <c r="AF42" s="154" t="str">
        <f t="shared" si="4"/>
        <v/>
      </c>
    </row>
    <row r="43" spans="2:32" ht="18" customHeight="1">
      <c r="B43" s="274"/>
      <c r="C43" s="277"/>
      <c r="D43" s="133"/>
      <c r="E43" s="116" t="s">
        <v>104</v>
      </c>
      <c r="F43" s="116"/>
      <c r="G43" s="116"/>
      <c r="H43" s="116"/>
      <c r="I43" s="116"/>
      <c r="J43" s="122"/>
      <c r="K43" s="116"/>
      <c r="L43" s="116"/>
      <c r="M43" s="116"/>
      <c r="N43" s="116"/>
      <c r="O43" s="116"/>
      <c r="P43" s="116"/>
      <c r="Q43" s="117"/>
      <c r="U43" s="150" t="s">
        <v>2249</v>
      </c>
      <c r="V43" s="142" t="b">
        <v>0</v>
      </c>
      <c r="W43" s="142" t="s">
        <v>486</v>
      </c>
      <c r="X43" s="146" t="str">
        <f t="shared" si="3"/>
        <v/>
      </c>
      <c r="Y43" s="145" t="s">
        <v>2325</v>
      </c>
      <c r="Z43" s="142">
        <f>F31</f>
        <v>0</v>
      </c>
      <c r="AA43" s="142">
        <f>COUNTIF(V54,TRUE)</f>
        <v>0</v>
      </c>
      <c r="AB43" s="154" t="str">
        <f>IF(F31="","",F31)</f>
        <v/>
      </c>
      <c r="AE43" s="142" t="s">
        <v>2374</v>
      </c>
      <c r="AF43" s="154" t="str">
        <f t="shared" si="4"/>
        <v/>
      </c>
    </row>
    <row r="44" spans="2:32" ht="18" customHeight="1">
      <c r="B44" s="275"/>
      <c r="C44" s="278"/>
      <c r="D44" s="120"/>
      <c r="E44" s="119" t="s">
        <v>367</v>
      </c>
      <c r="F44" s="119"/>
      <c r="G44" s="300"/>
      <c r="H44" s="301"/>
      <c r="I44" s="301"/>
      <c r="J44" s="301"/>
      <c r="K44" s="134"/>
      <c r="L44" s="134" t="s">
        <v>368</v>
      </c>
      <c r="M44" s="119"/>
      <c r="N44" s="299"/>
      <c r="O44" s="299"/>
      <c r="P44" s="299"/>
      <c r="Q44" s="123"/>
      <c r="T44" s="145" t="s">
        <v>2252</v>
      </c>
      <c r="U44" s="150" t="s">
        <v>2250</v>
      </c>
      <c r="V44" s="142" t="b">
        <v>0</v>
      </c>
      <c r="W44" s="142" t="s">
        <v>485</v>
      </c>
      <c r="X44" s="146" t="str">
        <f t="shared" si="3"/>
        <v/>
      </c>
      <c r="Y44" s="145" t="s">
        <v>2326</v>
      </c>
      <c r="Z44" s="142">
        <f>G44</f>
        <v>0</v>
      </c>
      <c r="AA44" s="142">
        <f>COUNTIF(V68,TRUE)</f>
        <v>0</v>
      </c>
      <c r="AB44" s="154" t="str">
        <f>IF(G44="","",G44)</f>
        <v/>
      </c>
      <c r="AE44" s="142" t="s">
        <v>2375</v>
      </c>
      <c r="AF44" s="154" t="str">
        <f t="shared" si="4"/>
        <v/>
      </c>
    </row>
    <row r="45" spans="2:32" ht="18" customHeight="1">
      <c r="U45" s="150" t="s">
        <v>2251</v>
      </c>
      <c r="V45" s="142" t="b">
        <v>0</v>
      </c>
      <c r="W45" s="142" t="s">
        <v>486</v>
      </c>
      <c r="X45" s="146" t="str">
        <f t="shared" si="3"/>
        <v/>
      </c>
      <c r="AE45" s="142" t="s">
        <v>2376</v>
      </c>
      <c r="AF45" s="154" t="str">
        <f t="shared" si="4"/>
        <v/>
      </c>
    </row>
    <row r="46" spans="2:32" ht="9" customHeight="1">
      <c r="X46" s="146" t="str">
        <f t="shared" si="3"/>
        <v/>
      </c>
      <c r="AE46" s="142" t="s">
        <v>2378</v>
      </c>
      <c r="AF46" s="154" t="str">
        <f t="shared" si="4"/>
        <v/>
      </c>
    </row>
    <row r="47" spans="2:32" ht="18" customHeight="1" thickBot="1">
      <c r="B47" s="279" t="str">
        <f>B6</f>
        <v>事　例　１</v>
      </c>
      <c r="C47" s="286" t="s">
        <v>120</v>
      </c>
      <c r="D47" s="135"/>
      <c r="E47" s="114" t="s">
        <v>10</v>
      </c>
      <c r="F47" s="114"/>
      <c r="G47" s="114"/>
      <c r="H47" s="114"/>
      <c r="I47" s="114"/>
      <c r="J47" s="114"/>
      <c r="K47" s="114"/>
      <c r="L47" s="114"/>
      <c r="M47" s="114"/>
      <c r="N47" s="114"/>
      <c r="O47" s="114"/>
      <c r="P47" s="114"/>
      <c r="Q47" s="115"/>
      <c r="U47" s="150" t="s">
        <v>2241</v>
      </c>
      <c r="V47" s="142" t="b">
        <v>0</v>
      </c>
      <c r="W47" s="142" t="s">
        <v>487</v>
      </c>
      <c r="X47" s="146" t="str">
        <f t="shared" si="3"/>
        <v/>
      </c>
      <c r="Y47" s="145"/>
      <c r="Z47" s="145" t="s">
        <v>2275</v>
      </c>
      <c r="AA47" s="150" t="s">
        <v>2294</v>
      </c>
      <c r="AB47" s="142" t="b">
        <v>0</v>
      </c>
      <c r="AC47" s="142" t="s">
        <v>484</v>
      </c>
      <c r="AD47" s="142" t="str">
        <f>IF(AB47=TRUE,AC47,"")</f>
        <v/>
      </c>
      <c r="AE47" s="142" t="s">
        <v>2377</v>
      </c>
      <c r="AF47" s="154" t="str">
        <f t="shared" si="4"/>
        <v/>
      </c>
    </row>
    <row r="48" spans="2:32" ht="18" customHeight="1" thickBot="1">
      <c r="B48" s="280"/>
      <c r="C48" s="287"/>
      <c r="D48" s="118"/>
      <c r="E48" s="116" t="s">
        <v>11</v>
      </c>
      <c r="F48" s="116"/>
      <c r="G48" s="116"/>
      <c r="H48" s="116"/>
      <c r="I48" s="116"/>
      <c r="J48" s="116"/>
      <c r="K48" s="116"/>
      <c r="L48" s="116"/>
      <c r="M48" s="116"/>
      <c r="N48" s="116"/>
      <c r="O48" s="116"/>
      <c r="P48" s="116"/>
      <c r="Q48" s="117"/>
      <c r="T48" s="145" t="s">
        <v>2259</v>
      </c>
      <c r="U48" s="150" t="s">
        <v>2253</v>
      </c>
      <c r="V48" s="142" t="b">
        <v>0</v>
      </c>
      <c r="W48" s="142" t="s">
        <v>484</v>
      </c>
      <c r="X48" s="146" t="str">
        <f t="shared" si="3"/>
        <v/>
      </c>
      <c r="AA48" s="150" t="s">
        <v>2261</v>
      </c>
      <c r="AB48" s="142" t="b">
        <v>0</v>
      </c>
      <c r="AC48" s="142" t="s">
        <v>486</v>
      </c>
      <c r="AD48" s="142" t="str">
        <f t="shared" ref="AD48:AD100" si="5">IF(AB48=TRUE,AC48,"")</f>
        <v/>
      </c>
      <c r="AE48" s="145" t="s">
        <v>2379</v>
      </c>
      <c r="AF48" s="170">
        <f>SUM(AF39:AF47)</f>
        <v>0</v>
      </c>
    </row>
    <row r="49" spans="2:33" ht="18" customHeight="1">
      <c r="B49" s="280"/>
      <c r="C49" s="287"/>
      <c r="D49" s="118"/>
      <c r="E49" s="116" t="s">
        <v>12</v>
      </c>
      <c r="F49" s="116"/>
      <c r="G49" s="116"/>
      <c r="H49" s="116"/>
      <c r="I49" s="116"/>
      <c r="J49" s="116"/>
      <c r="K49" s="116"/>
      <c r="L49" s="116"/>
      <c r="M49" s="116"/>
      <c r="N49" s="116"/>
      <c r="O49" s="116"/>
      <c r="P49" s="116"/>
      <c r="Q49" s="117"/>
      <c r="U49" s="150" t="s">
        <v>2254</v>
      </c>
      <c r="V49" s="142" t="b">
        <v>0</v>
      </c>
      <c r="W49" s="142" t="s">
        <v>486</v>
      </c>
      <c r="X49" s="146" t="str">
        <f t="shared" si="3"/>
        <v/>
      </c>
      <c r="AA49" s="150" t="s">
        <v>2262</v>
      </c>
      <c r="AB49" s="142" t="b">
        <v>0</v>
      </c>
      <c r="AC49" s="142" t="s">
        <v>487</v>
      </c>
      <c r="AD49" s="142" t="str">
        <f t="shared" si="5"/>
        <v/>
      </c>
    </row>
    <row r="50" spans="2:33" ht="18" customHeight="1">
      <c r="B50" s="280"/>
      <c r="C50" s="287"/>
      <c r="D50" s="118"/>
      <c r="E50" s="116" t="s">
        <v>13</v>
      </c>
      <c r="F50" s="116"/>
      <c r="G50" s="116"/>
      <c r="H50" s="116"/>
      <c r="I50" s="116"/>
      <c r="J50" s="118"/>
      <c r="K50" s="116"/>
      <c r="L50" s="116"/>
      <c r="M50" s="116"/>
      <c r="N50" s="116"/>
      <c r="O50" s="116"/>
      <c r="P50" s="116"/>
      <c r="Q50" s="117"/>
      <c r="U50" s="150" t="s">
        <v>2255</v>
      </c>
      <c r="V50" s="142" t="b">
        <v>0</v>
      </c>
      <c r="W50" s="142" t="s">
        <v>487</v>
      </c>
      <c r="X50" s="146" t="str">
        <f t="shared" si="3"/>
        <v/>
      </c>
      <c r="AA50" s="150" t="s">
        <v>2263</v>
      </c>
      <c r="AB50" s="142" t="b">
        <v>0</v>
      </c>
      <c r="AC50" s="142" t="s">
        <v>488</v>
      </c>
      <c r="AD50" s="142" t="str">
        <f t="shared" si="5"/>
        <v/>
      </c>
    </row>
    <row r="51" spans="2:33" ht="18" customHeight="1">
      <c r="B51" s="280"/>
      <c r="C51" s="287"/>
      <c r="D51" s="118"/>
      <c r="E51" s="116" t="s">
        <v>14</v>
      </c>
      <c r="F51" s="116"/>
      <c r="G51" s="116"/>
      <c r="H51" s="116"/>
      <c r="I51" s="116"/>
      <c r="J51" s="118"/>
      <c r="K51" s="116"/>
      <c r="L51" s="116"/>
      <c r="M51" s="116"/>
      <c r="N51" s="116"/>
      <c r="O51" s="116"/>
      <c r="P51" s="116"/>
      <c r="Q51" s="117"/>
      <c r="U51" s="150" t="s">
        <v>2256</v>
      </c>
      <c r="V51" s="142" t="b">
        <v>0</v>
      </c>
      <c r="W51" s="142" t="s">
        <v>488</v>
      </c>
      <c r="X51" s="146" t="str">
        <f t="shared" si="3"/>
        <v/>
      </c>
      <c r="AA51" s="150" t="s">
        <v>2264</v>
      </c>
      <c r="AB51" s="142" t="b">
        <v>0</v>
      </c>
      <c r="AC51" s="142" t="s">
        <v>489</v>
      </c>
      <c r="AD51" s="142" t="str">
        <f t="shared" si="5"/>
        <v/>
      </c>
    </row>
    <row r="52" spans="2:33" ht="18" customHeight="1">
      <c r="B52" s="280"/>
      <c r="C52" s="287"/>
      <c r="D52" s="118"/>
      <c r="E52" s="116" t="s">
        <v>15</v>
      </c>
      <c r="F52" s="116"/>
      <c r="G52" s="116"/>
      <c r="H52" s="116"/>
      <c r="I52" s="116"/>
      <c r="J52" s="118"/>
      <c r="K52" s="116"/>
      <c r="L52" s="116"/>
      <c r="M52" s="116"/>
      <c r="N52" s="116"/>
      <c r="O52" s="116"/>
      <c r="P52" s="116"/>
      <c r="Q52" s="117"/>
      <c r="U52" s="150" t="s">
        <v>2257</v>
      </c>
      <c r="V52" s="142" t="b">
        <v>0</v>
      </c>
      <c r="W52" s="142" t="s">
        <v>489</v>
      </c>
      <c r="X52" s="146" t="str">
        <f t="shared" si="3"/>
        <v/>
      </c>
      <c r="AA52" s="150" t="s">
        <v>2273</v>
      </c>
      <c r="AB52" s="142" t="b">
        <v>0</v>
      </c>
      <c r="AC52" s="142" t="s">
        <v>490</v>
      </c>
      <c r="AD52" s="142" t="str">
        <f t="shared" si="5"/>
        <v/>
      </c>
    </row>
    <row r="53" spans="2:33" ht="18" customHeight="1">
      <c r="B53" s="280"/>
      <c r="C53" s="287"/>
      <c r="D53" s="118"/>
      <c r="E53" s="116" t="s">
        <v>16</v>
      </c>
      <c r="F53" s="116"/>
      <c r="G53" s="116"/>
      <c r="H53" s="116"/>
      <c r="I53" s="116"/>
      <c r="J53" s="118"/>
      <c r="K53" s="116"/>
      <c r="L53" s="116"/>
      <c r="M53" s="116"/>
      <c r="N53" s="116"/>
      <c r="O53" s="116"/>
      <c r="P53" s="116"/>
      <c r="Q53" s="117"/>
      <c r="U53" s="150" t="s">
        <v>2258</v>
      </c>
      <c r="V53" s="142" t="b">
        <v>0</v>
      </c>
      <c r="W53" s="142" t="s">
        <v>490</v>
      </c>
      <c r="X53" s="146" t="str">
        <f t="shared" si="3"/>
        <v/>
      </c>
      <c r="AA53" s="150" t="s">
        <v>2267</v>
      </c>
      <c r="AB53" s="142" t="b">
        <v>0</v>
      </c>
      <c r="AC53" s="142" t="s">
        <v>491</v>
      </c>
      <c r="AD53" s="142" t="str">
        <f t="shared" si="5"/>
        <v/>
      </c>
    </row>
    <row r="54" spans="2:33" ht="18" customHeight="1">
      <c r="B54" s="280"/>
      <c r="C54" s="287"/>
      <c r="D54" s="118"/>
      <c r="E54" s="116" t="s">
        <v>17</v>
      </c>
      <c r="F54" s="116"/>
      <c r="G54" s="116"/>
      <c r="H54" s="116"/>
      <c r="I54" s="116"/>
      <c r="J54" s="118"/>
      <c r="K54" s="116"/>
      <c r="L54" s="116"/>
      <c r="M54" s="116"/>
      <c r="N54" s="116"/>
      <c r="O54" s="116"/>
      <c r="P54" s="116"/>
      <c r="Q54" s="117"/>
      <c r="U54" s="150" t="s">
        <v>480</v>
      </c>
      <c r="V54" s="142" t="b">
        <v>0</v>
      </c>
      <c r="W54" s="142" t="s">
        <v>491</v>
      </c>
      <c r="X54" s="146" t="str">
        <f t="shared" si="3"/>
        <v/>
      </c>
      <c r="AA54" s="150" t="s">
        <v>2268</v>
      </c>
      <c r="AB54" s="142" t="b">
        <v>0</v>
      </c>
      <c r="AC54" s="142" t="s">
        <v>492</v>
      </c>
      <c r="AD54" s="142" t="str">
        <f t="shared" si="5"/>
        <v/>
      </c>
    </row>
    <row r="55" spans="2:33" ht="18" customHeight="1" thickBot="1">
      <c r="B55" s="280"/>
      <c r="C55" s="287"/>
      <c r="D55" s="118"/>
      <c r="E55" s="116" t="s">
        <v>1</v>
      </c>
      <c r="F55" s="116"/>
      <c r="G55" s="116"/>
      <c r="H55" s="116"/>
      <c r="I55" s="116"/>
      <c r="J55" s="118"/>
      <c r="K55" s="116"/>
      <c r="L55" s="116"/>
      <c r="M55" s="116"/>
      <c r="N55" s="116"/>
      <c r="O55" s="116"/>
      <c r="P55" s="116"/>
      <c r="Q55" s="117"/>
      <c r="X55" s="146" t="str">
        <f t="shared" si="3"/>
        <v/>
      </c>
      <c r="AA55" s="150" t="s">
        <v>2269</v>
      </c>
      <c r="AB55" s="142" t="b">
        <v>0</v>
      </c>
      <c r="AC55" s="142" t="s">
        <v>493</v>
      </c>
      <c r="AD55" s="142" t="str">
        <f t="shared" si="5"/>
        <v/>
      </c>
    </row>
    <row r="56" spans="2:33" ht="18" customHeight="1">
      <c r="B56" s="280"/>
      <c r="C56" s="287"/>
      <c r="D56" s="118"/>
      <c r="E56" s="116" t="s">
        <v>18</v>
      </c>
      <c r="F56" s="116"/>
      <c r="G56" s="116"/>
      <c r="H56" s="116"/>
      <c r="I56" s="116"/>
      <c r="J56" s="118"/>
      <c r="K56" s="116"/>
      <c r="L56" s="116"/>
      <c r="M56" s="116"/>
      <c r="N56" s="116"/>
      <c r="O56" s="116"/>
      <c r="P56" s="116"/>
      <c r="Q56" s="117"/>
      <c r="T56" s="145" t="s">
        <v>2272</v>
      </c>
      <c r="U56" s="150" t="s">
        <v>2260</v>
      </c>
      <c r="V56" s="142" t="b">
        <v>0</v>
      </c>
      <c r="W56" s="142" t="s">
        <v>485</v>
      </c>
      <c r="X56" s="146" t="str">
        <f t="shared" si="3"/>
        <v/>
      </c>
      <c r="AA56" s="150" t="s">
        <v>2274</v>
      </c>
      <c r="AB56" s="142" t="b">
        <v>0</v>
      </c>
      <c r="AC56" s="142" t="s">
        <v>494</v>
      </c>
      <c r="AD56" s="142" t="str">
        <f t="shared" si="5"/>
        <v/>
      </c>
      <c r="AG56" s="152" t="s">
        <v>2388</v>
      </c>
    </row>
    <row r="57" spans="2:33" ht="18" customHeight="1" thickBot="1">
      <c r="B57" s="280"/>
      <c r="C57" s="288"/>
      <c r="D57" s="136"/>
      <c r="E57" s="119" t="s">
        <v>19</v>
      </c>
      <c r="F57" s="119"/>
      <c r="G57" s="298"/>
      <c r="H57" s="295"/>
      <c r="I57" s="295"/>
      <c r="J57" s="295"/>
      <c r="K57" s="295"/>
      <c r="L57" s="295"/>
      <c r="M57" s="295"/>
      <c r="N57" s="295"/>
      <c r="O57" s="295"/>
      <c r="P57" s="295"/>
      <c r="Q57" s="121" t="s">
        <v>20</v>
      </c>
      <c r="U57" s="150" t="s">
        <v>2261</v>
      </c>
      <c r="V57" s="142" t="b">
        <v>0</v>
      </c>
      <c r="W57" s="142" t="s">
        <v>486</v>
      </c>
      <c r="X57" s="146" t="str">
        <f t="shared" si="3"/>
        <v/>
      </c>
      <c r="AA57" s="150" t="s">
        <v>480</v>
      </c>
      <c r="AB57" s="142" t="b">
        <v>0</v>
      </c>
      <c r="AC57" s="142" t="s">
        <v>495</v>
      </c>
      <c r="AD57" s="142" t="str">
        <f t="shared" si="5"/>
        <v/>
      </c>
      <c r="AE57" s="142" t="str">
        <f>IF(AB57=TRUE,1,"")</f>
        <v/>
      </c>
      <c r="AF57" s="142">
        <f>G57</f>
        <v>0</v>
      </c>
      <c r="AG57" s="171" t="str">
        <f>IF(G57="","",G57)</f>
        <v/>
      </c>
    </row>
    <row r="58" spans="2:33" ht="18" customHeight="1">
      <c r="B58" s="280"/>
      <c r="C58" s="289" t="s">
        <v>21</v>
      </c>
      <c r="D58" s="125"/>
      <c r="E58" s="114" t="s">
        <v>22</v>
      </c>
      <c r="F58" s="114"/>
      <c r="G58" s="114"/>
      <c r="H58" s="114"/>
      <c r="I58" s="114"/>
      <c r="J58" s="114"/>
      <c r="K58" s="114"/>
      <c r="L58" s="114"/>
      <c r="M58" s="114"/>
      <c r="N58" s="114"/>
      <c r="O58" s="114"/>
      <c r="P58" s="114"/>
      <c r="Q58" s="115"/>
      <c r="U58" s="150" t="s">
        <v>2262</v>
      </c>
      <c r="V58" s="142" t="b">
        <v>0</v>
      </c>
      <c r="W58" s="142" t="s">
        <v>487</v>
      </c>
      <c r="X58" s="146" t="str">
        <f t="shared" si="3"/>
        <v/>
      </c>
      <c r="AD58" s="142" t="str">
        <f t="shared" si="5"/>
        <v/>
      </c>
    </row>
    <row r="59" spans="2:33" ht="18" customHeight="1">
      <c r="B59" s="280"/>
      <c r="C59" s="287"/>
      <c r="D59" s="116"/>
      <c r="E59" s="137" t="s">
        <v>345</v>
      </c>
      <c r="F59" s="116"/>
      <c r="G59" s="116"/>
      <c r="H59" s="116"/>
      <c r="I59" s="116"/>
      <c r="J59" s="116"/>
      <c r="K59" s="116"/>
      <c r="L59" s="116"/>
      <c r="M59" s="116"/>
      <c r="N59" s="116"/>
      <c r="O59" s="116"/>
      <c r="P59" s="116"/>
      <c r="Q59" s="117"/>
      <c r="U59" s="150" t="s">
        <v>2263</v>
      </c>
      <c r="V59" s="142" t="b">
        <v>0</v>
      </c>
      <c r="W59" s="142" t="s">
        <v>488</v>
      </c>
      <c r="X59" s="146" t="str">
        <f t="shared" si="3"/>
        <v/>
      </c>
      <c r="Y59" s="145"/>
      <c r="Z59" s="145" t="s">
        <v>2278</v>
      </c>
      <c r="AA59" s="150" t="s">
        <v>2276</v>
      </c>
      <c r="AB59" s="142" t="b">
        <v>0</v>
      </c>
      <c r="AC59" s="142" t="s">
        <v>484</v>
      </c>
      <c r="AD59" s="142" t="str">
        <f t="shared" si="5"/>
        <v/>
      </c>
    </row>
    <row r="60" spans="2:33" ht="18" customHeight="1">
      <c r="B60" s="280"/>
      <c r="C60" s="287"/>
      <c r="D60" s="116"/>
      <c r="E60" s="118"/>
      <c r="F60" s="116" t="s">
        <v>23</v>
      </c>
      <c r="G60" s="116"/>
      <c r="H60" s="116"/>
      <c r="I60" s="116"/>
      <c r="J60" s="116"/>
      <c r="K60" s="116"/>
      <c r="L60" s="116"/>
      <c r="M60" s="116"/>
      <c r="N60" s="116"/>
      <c r="O60" s="116"/>
      <c r="P60" s="116"/>
      <c r="Q60" s="117"/>
      <c r="U60" s="150" t="s">
        <v>2264</v>
      </c>
      <c r="V60" s="142" t="b">
        <v>0</v>
      </c>
      <c r="W60" s="142" t="s">
        <v>489</v>
      </c>
      <c r="X60" s="146" t="str">
        <f t="shared" si="3"/>
        <v/>
      </c>
      <c r="AA60" s="150" t="s">
        <v>2277</v>
      </c>
      <c r="AB60" s="142" t="b">
        <v>0</v>
      </c>
      <c r="AC60" s="142" t="s">
        <v>486</v>
      </c>
      <c r="AD60" s="142" t="str">
        <f t="shared" si="5"/>
        <v/>
      </c>
    </row>
    <row r="61" spans="2:33" ht="18" customHeight="1">
      <c r="B61" s="280"/>
      <c r="C61" s="287"/>
      <c r="D61" s="116"/>
      <c r="E61" s="118"/>
      <c r="F61" s="116" t="s">
        <v>24</v>
      </c>
      <c r="G61" s="116"/>
      <c r="H61" s="116"/>
      <c r="I61" s="116"/>
      <c r="J61" s="116"/>
      <c r="K61" s="116"/>
      <c r="L61" s="116"/>
      <c r="M61" s="116"/>
      <c r="N61" s="116"/>
      <c r="O61" s="116"/>
      <c r="P61" s="116"/>
      <c r="Q61" s="117"/>
      <c r="U61" s="150" t="s">
        <v>2265</v>
      </c>
      <c r="V61" s="142" t="b">
        <v>0</v>
      </c>
      <c r="W61" s="142" t="s">
        <v>490</v>
      </c>
      <c r="X61" s="146" t="str">
        <f t="shared" si="3"/>
        <v/>
      </c>
      <c r="AA61" s="150" t="s">
        <v>2241</v>
      </c>
      <c r="AB61" s="142" t="b">
        <v>0</v>
      </c>
      <c r="AC61" s="142" t="s">
        <v>487</v>
      </c>
      <c r="AD61" s="142" t="str">
        <f t="shared" si="5"/>
        <v/>
      </c>
    </row>
    <row r="62" spans="2:33" ht="18" customHeight="1">
      <c r="B62" s="280"/>
      <c r="C62" s="287"/>
      <c r="D62" s="116"/>
      <c r="E62" s="118"/>
      <c r="F62" s="116" t="s">
        <v>25</v>
      </c>
      <c r="G62" s="116"/>
      <c r="H62" s="116"/>
      <c r="I62" s="116"/>
      <c r="J62" s="116"/>
      <c r="K62" s="116"/>
      <c r="L62" s="116"/>
      <c r="M62" s="116"/>
      <c r="N62" s="116"/>
      <c r="O62" s="116"/>
      <c r="P62" s="116"/>
      <c r="Q62" s="117"/>
      <c r="U62" s="150" t="s">
        <v>2266</v>
      </c>
      <c r="V62" s="142" t="b">
        <v>0</v>
      </c>
      <c r="W62" s="142" t="s">
        <v>491</v>
      </c>
      <c r="X62" s="146" t="str">
        <f t="shared" si="3"/>
        <v/>
      </c>
      <c r="AD62" s="142" t="str">
        <f t="shared" si="5"/>
        <v/>
      </c>
    </row>
    <row r="63" spans="2:33" ht="18" customHeight="1">
      <c r="B63" s="280"/>
      <c r="C63" s="287"/>
      <c r="D63" s="116"/>
      <c r="E63" s="118"/>
      <c r="F63" s="116" t="s">
        <v>26</v>
      </c>
      <c r="G63" s="116"/>
      <c r="H63" s="116"/>
      <c r="I63" s="116"/>
      <c r="J63" s="116"/>
      <c r="K63" s="116"/>
      <c r="L63" s="116"/>
      <c r="M63" s="116"/>
      <c r="N63" s="116"/>
      <c r="O63" s="116"/>
      <c r="P63" s="116"/>
      <c r="Q63" s="117"/>
      <c r="U63" s="150" t="s">
        <v>2267</v>
      </c>
      <c r="V63" s="142" t="b">
        <v>0</v>
      </c>
      <c r="W63" s="142" t="s">
        <v>492</v>
      </c>
      <c r="X63" s="146" t="str">
        <f t="shared" si="3"/>
        <v/>
      </c>
      <c r="Y63" s="145"/>
      <c r="Z63" s="145" t="s">
        <v>2283</v>
      </c>
      <c r="AA63" s="150" t="s">
        <v>2279</v>
      </c>
      <c r="AB63" s="142" t="b">
        <v>0</v>
      </c>
      <c r="AC63" s="142" t="s">
        <v>484</v>
      </c>
      <c r="AD63" s="142" t="str">
        <f t="shared" si="5"/>
        <v/>
      </c>
    </row>
    <row r="64" spans="2:33" ht="18" customHeight="1">
      <c r="B64" s="280"/>
      <c r="C64" s="287"/>
      <c r="D64" s="116"/>
      <c r="E64" s="118"/>
      <c r="F64" s="116" t="s">
        <v>340</v>
      </c>
      <c r="G64" s="116"/>
      <c r="H64" s="116"/>
      <c r="I64" s="296"/>
      <c r="J64" s="297"/>
      <c r="K64" s="297"/>
      <c r="L64" s="297"/>
      <c r="M64" s="297"/>
      <c r="N64" s="297"/>
      <c r="O64" s="297"/>
      <c r="P64" s="297"/>
      <c r="Q64" s="117" t="s">
        <v>20</v>
      </c>
      <c r="U64" s="150" t="s">
        <v>2268</v>
      </c>
      <c r="V64" s="142" t="b">
        <v>0</v>
      </c>
      <c r="W64" s="142" t="s">
        <v>493</v>
      </c>
      <c r="X64" s="146" t="str">
        <f t="shared" si="3"/>
        <v/>
      </c>
      <c r="AA64" s="150" t="s">
        <v>2280</v>
      </c>
      <c r="AB64" s="142" t="b">
        <v>0</v>
      </c>
      <c r="AC64" s="142" t="s">
        <v>486</v>
      </c>
      <c r="AD64" s="142" t="str">
        <f t="shared" si="5"/>
        <v/>
      </c>
    </row>
    <row r="65" spans="2:33" ht="18" customHeight="1" thickBot="1">
      <c r="B65" s="280"/>
      <c r="C65" s="287"/>
      <c r="D65" s="118"/>
      <c r="E65" s="116" t="s">
        <v>2</v>
      </c>
      <c r="F65" s="116"/>
      <c r="G65" s="116"/>
      <c r="H65" s="116"/>
      <c r="I65" s="116"/>
      <c r="J65" s="116"/>
      <c r="K65" s="116"/>
      <c r="L65" s="116"/>
      <c r="M65" s="116"/>
      <c r="N65" s="116"/>
      <c r="O65" s="116"/>
      <c r="P65" s="116"/>
      <c r="Q65" s="117"/>
      <c r="U65" s="150" t="s">
        <v>2269</v>
      </c>
      <c r="V65" s="142" t="b">
        <v>0</v>
      </c>
      <c r="W65" s="142" t="s">
        <v>494</v>
      </c>
      <c r="X65" s="146" t="str">
        <f t="shared" si="3"/>
        <v/>
      </c>
      <c r="AA65" s="150" t="s">
        <v>2281</v>
      </c>
      <c r="AB65" s="142" t="b">
        <v>0</v>
      </c>
      <c r="AC65" s="142" t="s">
        <v>487</v>
      </c>
      <c r="AD65" s="142" t="str">
        <f t="shared" si="5"/>
        <v/>
      </c>
    </row>
    <row r="66" spans="2:33" ht="18" customHeight="1">
      <c r="B66" s="280"/>
      <c r="C66" s="287"/>
      <c r="D66" s="116"/>
      <c r="E66" s="116" t="s">
        <v>27</v>
      </c>
      <c r="F66" s="116"/>
      <c r="G66" s="116"/>
      <c r="H66" s="116"/>
      <c r="I66" s="116"/>
      <c r="J66" s="116"/>
      <c r="K66" s="116"/>
      <c r="L66" s="116"/>
      <c r="M66" s="116"/>
      <c r="N66" s="116"/>
      <c r="O66" s="116"/>
      <c r="P66" s="116"/>
      <c r="Q66" s="117"/>
      <c r="U66" s="150" t="s">
        <v>2270</v>
      </c>
      <c r="V66" s="142" t="b">
        <v>0</v>
      </c>
      <c r="W66" s="142" t="s">
        <v>495</v>
      </c>
      <c r="X66" s="146" t="str">
        <f t="shared" si="3"/>
        <v/>
      </c>
      <c r="AA66" s="150" t="s">
        <v>2282</v>
      </c>
      <c r="AB66" s="142" t="b">
        <v>0</v>
      </c>
      <c r="AC66" s="142" t="s">
        <v>488</v>
      </c>
      <c r="AD66" s="142" t="str">
        <f t="shared" si="5"/>
        <v/>
      </c>
      <c r="AG66" s="152" t="s">
        <v>2388</v>
      </c>
    </row>
    <row r="67" spans="2:33" ht="18" customHeight="1" thickBot="1">
      <c r="B67" s="280"/>
      <c r="C67" s="287"/>
      <c r="D67" s="116"/>
      <c r="E67" s="118"/>
      <c r="F67" s="116" t="s">
        <v>28</v>
      </c>
      <c r="G67" s="116"/>
      <c r="H67" s="116"/>
      <c r="I67" s="116"/>
      <c r="J67" s="116"/>
      <c r="K67" s="116"/>
      <c r="L67" s="116"/>
      <c r="M67" s="116"/>
      <c r="N67" s="116"/>
      <c r="O67" s="116"/>
      <c r="P67" s="116"/>
      <c r="Q67" s="117"/>
      <c r="U67" s="150" t="s">
        <v>2271</v>
      </c>
      <c r="V67" s="142" t="b">
        <v>0</v>
      </c>
      <c r="W67" s="142" t="s">
        <v>2226</v>
      </c>
      <c r="X67" s="146" t="str">
        <f t="shared" si="3"/>
        <v/>
      </c>
      <c r="AA67" s="150" t="s">
        <v>480</v>
      </c>
      <c r="AB67" s="142" t="b">
        <v>0</v>
      </c>
      <c r="AC67" s="142" t="s">
        <v>489</v>
      </c>
      <c r="AD67" s="142" t="str">
        <f t="shared" si="5"/>
        <v/>
      </c>
      <c r="AE67" s="142" t="str">
        <f>IF(AB67=TRUE,1,"")</f>
        <v/>
      </c>
      <c r="AF67" s="142">
        <f>I64</f>
        <v>0</v>
      </c>
      <c r="AG67" s="171" t="str">
        <f>IF(I64="","",I64)</f>
        <v/>
      </c>
    </row>
    <row r="68" spans="2:33" ht="18" customHeight="1">
      <c r="B68" s="280"/>
      <c r="C68" s="287"/>
      <c r="D68" s="116"/>
      <c r="E68" s="118"/>
      <c r="F68" s="116" t="s">
        <v>29</v>
      </c>
      <c r="G68" s="116"/>
      <c r="H68" s="116"/>
      <c r="I68" s="116"/>
      <c r="J68" s="116"/>
      <c r="K68" s="116"/>
      <c r="L68" s="116"/>
      <c r="M68" s="116"/>
      <c r="N68" s="116"/>
      <c r="O68" s="116"/>
      <c r="P68" s="116"/>
      <c r="Q68" s="117"/>
      <c r="U68" s="150" t="s">
        <v>480</v>
      </c>
      <c r="V68" s="142" t="b">
        <v>0</v>
      </c>
      <c r="W68" s="142" t="s">
        <v>2295</v>
      </c>
      <c r="X68" s="146" t="str">
        <f t="shared" si="3"/>
        <v/>
      </c>
      <c r="Y68" s="145"/>
      <c r="Z68" s="145" t="s">
        <v>2287</v>
      </c>
      <c r="AA68" s="150" t="s">
        <v>2284</v>
      </c>
      <c r="AB68" s="142" t="b">
        <v>0</v>
      </c>
      <c r="AC68" s="142" t="s">
        <v>484</v>
      </c>
      <c r="AD68" s="142" t="str">
        <f t="shared" si="5"/>
        <v/>
      </c>
    </row>
    <row r="69" spans="2:33" ht="18" customHeight="1" thickBot="1">
      <c r="B69" s="280"/>
      <c r="C69" s="287"/>
      <c r="D69" s="116"/>
      <c r="E69" s="118"/>
      <c r="F69" s="116" t="s">
        <v>30</v>
      </c>
      <c r="G69" s="116"/>
      <c r="H69" s="116"/>
      <c r="I69" s="116"/>
      <c r="J69" s="116"/>
      <c r="K69" s="116"/>
      <c r="L69" s="116"/>
      <c r="M69" s="116"/>
      <c r="N69" s="116"/>
      <c r="O69" s="116"/>
      <c r="P69" s="116"/>
      <c r="Q69" s="117"/>
      <c r="AA69" s="150" t="s">
        <v>2285</v>
      </c>
      <c r="AB69" s="142" t="b">
        <v>0</v>
      </c>
      <c r="AC69" s="142" t="s">
        <v>486</v>
      </c>
      <c r="AD69" s="142" t="str">
        <f t="shared" si="5"/>
        <v/>
      </c>
    </row>
    <row r="70" spans="2:33" ht="18" customHeight="1">
      <c r="B70" s="280"/>
      <c r="C70" s="287"/>
      <c r="D70" s="116"/>
      <c r="E70" s="118"/>
      <c r="F70" s="116" t="s">
        <v>339</v>
      </c>
      <c r="G70" s="116"/>
      <c r="H70" s="116"/>
      <c r="I70" s="296"/>
      <c r="J70" s="297"/>
      <c r="K70" s="297"/>
      <c r="L70" s="297"/>
      <c r="M70" s="297"/>
      <c r="N70" s="297"/>
      <c r="O70" s="297"/>
      <c r="P70" s="297"/>
      <c r="Q70" s="117" t="s">
        <v>20</v>
      </c>
      <c r="T70" s="145"/>
      <c r="U70" s="150"/>
      <c r="AA70" s="150" t="s">
        <v>2286</v>
      </c>
      <c r="AB70" s="142" t="b">
        <v>0</v>
      </c>
      <c r="AC70" s="142" t="s">
        <v>487</v>
      </c>
      <c r="AD70" s="142" t="str">
        <f t="shared" si="5"/>
        <v/>
      </c>
      <c r="AG70" s="152" t="s">
        <v>2388</v>
      </c>
    </row>
    <row r="71" spans="2:33" ht="18" customHeight="1" thickBot="1">
      <c r="B71" s="280"/>
      <c r="C71" s="288"/>
      <c r="D71" s="136"/>
      <c r="E71" s="119" t="s">
        <v>4</v>
      </c>
      <c r="F71" s="119"/>
      <c r="G71" s="119"/>
      <c r="H71" s="119"/>
      <c r="I71" s="119"/>
      <c r="J71" s="119"/>
      <c r="K71" s="119"/>
      <c r="L71" s="119"/>
      <c r="M71" s="119"/>
      <c r="N71" s="119"/>
      <c r="O71" s="119"/>
      <c r="P71" s="119"/>
      <c r="Q71" s="121"/>
      <c r="U71" s="150"/>
      <c r="AA71" s="150" t="s">
        <v>480</v>
      </c>
      <c r="AB71" s="142" t="b">
        <v>0</v>
      </c>
      <c r="AC71" s="142" t="s">
        <v>488</v>
      </c>
      <c r="AD71" s="142" t="str">
        <f t="shared" si="5"/>
        <v/>
      </c>
      <c r="AE71" s="142" t="str">
        <f>IF(AB71=TRUE,1,"")</f>
        <v/>
      </c>
      <c r="AF71" s="142">
        <f>I70</f>
        <v>0</v>
      </c>
      <c r="AG71" s="171" t="str">
        <f>IF(I70="","",I70)</f>
        <v/>
      </c>
    </row>
    <row r="72" spans="2:33" ht="18" customHeight="1" thickBot="1">
      <c r="B72" s="280"/>
      <c r="C72" s="289" t="s">
        <v>31</v>
      </c>
      <c r="D72" s="125"/>
      <c r="E72" s="114" t="s">
        <v>32</v>
      </c>
      <c r="F72" s="114"/>
      <c r="G72" s="114"/>
      <c r="H72" s="114"/>
      <c r="I72" s="114"/>
      <c r="J72" s="114"/>
      <c r="K72" s="114"/>
      <c r="L72" s="114"/>
      <c r="M72" s="175"/>
      <c r="N72" s="114" t="s">
        <v>33</v>
      </c>
      <c r="O72" s="175"/>
      <c r="P72" s="282" t="s">
        <v>34</v>
      </c>
      <c r="Q72" s="283"/>
      <c r="U72" s="150"/>
      <c r="AD72" s="142" t="str">
        <f t="shared" si="5"/>
        <v/>
      </c>
    </row>
    <row r="73" spans="2:33" ht="18" customHeight="1" thickBot="1">
      <c r="B73" s="280"/>
      <c r="C73" s="287"/>
      <c r="D73" s="118"/>
      <c r="E73" s="116" t="s">
        <v>35</v>
      </c>
      <c r="F73" s="116"/>
      <c r="G73" s="116"/>
      <c r="H73" s="116"/>
      <c r="I73" s="116"/>
      <c r="J73" s="116"/>
      <c r="K73" s="116"/>
      <c r="L73" s="116"/>
      <c r="M73" s="175"/>
      <c r="N73" s="116" t="s">
        <v>33</v>
      </c>
      <c r="O73" s="175"/>
      <c r="P73" s="284" t="s">
        <v>34</v>
      </c>
      <c r="Q73" s="285"/>
      <c r="U73" s="145" t="s">
        <v>2291</v>
      </c>
      <c r="Y73" s="145"/>
      <c r="Z73" s="145" t="s">
        <v>2291</v>
      </c>
      <c r="AA73" s="150" t="s">
        <v>2288</v>
      </c>
      <c r="AB73" s="142" t="b">
        <v>0</v>
      </c>
      <c r="AC73" s="142" t="s">
        <v>484</v>
      </c>
      <c r="AD73" s="142" t="str">
        <f t="shared" si="5"/>
        <v/>
      </c>
      <c r="AE73" s="172" t="str">
        <f>IF(M72="","",M72)</f>
        <v/>
      </c>
      <c r="AF73" s="166" t="s">
        <v>2327</v>
      </c>
    </row>
    <row r="74" spans="2:33" ht="18" customHeight="1" thickBot="1">
      <c r="B74" s="280"/>
      <c r="C74" s="287"/>
      <c r="D74" s="138"/>
      <c r="E74" s="116" t="s">
        <v>36</v>
      </c>
      <c r="F74" s="116"/>
      <c r="G74" s="116"/>
      <c r="H74" s="116"/>
      <c r="I74" s="116"/>
      <c r="J74" s="116"/>
      <c r="K74" s="116"/>
      <c r="L74" s="116"/>
      <c r="M74" s="114"/>
      <c r="N74" s="116"/>
      <c r="O74" s="114"/>
      <c r="P74" s="139"/>
      <c r="Q74" s="140"/>
      <c r="U74" s="150"/>
      <c r="AA74" s="150" t="s">
        <v>2289</v>
      </c>
      <c r="AB74" s="142" t="b">
        <v>0</v>
      </c>
      <c r="AC74" s="142" t="s">
        <v>486</v>
      </c>
      <c r="AD74" s="142" t="str">
        <f t="shared" si="5"/>
        <v/>
      </c>
      <c r="AE74" s="172" t="str">
        <f>IF(O72="","",O72)</f>
        <v/>
      </c>
      <c r="AF74" s="173" t="s">
        <v>2328</v>
      </c>
    </row>
    <row r="75" spans="2:33" ht="18" customHeight="1" thickBot="1">
      <c r="B75" s="280"/>
      <c r="C75" s="288"/>
      <c r="D75" s="136"/>
      <c r="E75" s="119" t="s">
        <v>5</v>
      </c>
      <c r="F75" s="119"/>
      <c r="G75" s="119"/>
      <c r="H75" s="119"/>
      <c r="I75" s="136"/>
      <c r="J75" s="136"/>
      <c r="K75" s="119"/>
      <c r="L75" s="119"/>
      <c r="M75" s="119"/>
      <c r="N75" s="119"/>
      <c r="O75" s="119"/>
      <c r="P75" s="119"/>
      <c r="Q75" s="121"/>
      <c r="U75" s="150"/>
      <c r="AA75" s="150" t="s">
        <v>2290</v>
      </c>
      <c r="AB75" s="142" t="b">
        <v>0</v>
      </c>
      <c r="AC75" s="142" t="s">
        <v>487</v>
      </c>
      <c r="AD75" s="142" t="str">
        <f t="shared" si="5"/>
        <v/>
      </c>
      <c r="AE75" s="172" t="str">
        <f>IF(M73="","",M73)</f>
        <v/>
      </c>
      <c r="AF75" s="173" t="s">
        <v>2329</v>
      </c>
    </row>
    <row r="76" spans="2:33" ht="18" customHeight="1" thickBot="1">
      <c r="B76" s="280"/>
      <c r="C76" s="289" t="s">
        <v>37</v>
      </c>
      <c r="D76" s="125"/>
      <c r="E76" s="114" t="s">
        <v>6</v>
      </c>
      <c r="F76" s="114"/>
      <c r="G76" s="114"/>
      <c r="H76" s="114"/>
      <c r="I76" s="114"/>
      <c r="J76" s="114"/>
      <c r="K76" s="114"/>
      <c r="L76" s="114"/>
      <c r="M76" s="114"/>
      <c r="N76" s="114"/>
      <c r="O76" s="114"/>
      <c r="P76" s="114"/>
      <c r="Q76" s="115"/>
      <c r="U76" s="150"/>
      <c r="AA76" s="150" t="s">
        <v>2241</v>
      </c>
      <c r="AB76" s="142" t="b">
        <v>0</v>
      </c>
      <c r="AC76" s="142" t="s">
        <v>488</v>
      </c>
      <c r="AD76" s="142" t="str">
        <f t="shared" si="5"/>
        <v/>
      </c>
      <c r="AE76" s="172" t="str">
        <f>IF(O73="","",O73)</f>
        <v/>
      </c>
      <c r="AF76" s="174" t="s">
        <v>2330</v>
      </c>
    </row>
    <row r="77" spans="2:33" ht="18" customHeight="1">
      <c r="B77" s="280"/>
      <c r="C77" s="287"/>
      <c r="D77" s="118"/>
      <c r="E77" s="116" t="s">
        <v>7</v>
      </c>
      <c r="F77" s="116"/>
      <c r="G77" s="116"/>
      <c r="H77" s="116"/>
      <c r="I77" s="116"/>
      <c r="J77" s="116"/>
      <c r="K77" s="116"/>
      <c r="L77" s="116"/>
      <c r="M77" s="116"/>
      <c r="N77" s="116"/>
      <c r="O77" s="116"/>
      <c r="P77" s="116"/>
      <c r="Q77" s="117"/>
      <c r="U77" s="150"/>
      <c r="AD77" s="142" t="str">
        <f t="shared" si="5"/>
        <v/>
      </c>
    </row>
    <row r="78" spans="2:33" ht="18" customHeight="1">
      <c r="B78" s="280"/>
      <c r="C78" s="287"/>
      <c r="D78" s="118"/>
      <c r="E78" s="116" t="s">
        <v>8</v>
      </c>
      <c r="F78" s="116"/>
      <c r="G78" s="116"/>
      <c r="H78" s="116"/>
      <c r="I78" s="116"/>
      <c r="J78" s="116"/>
      <c r="K78" s="116"/>
      <c r="L78" s="116"/>
      <c r="M78" s="116"/>
      <c r="N78" s="116"/>
      <c r="O78" s="116"/>
      <c r="P78" s="116"/>
      <c r="Q78" s="117"/>
      <c r="U78" s="150"/>
      <c r="Z78" s="145" t="s">
        <v>2305</v>
      </c>
      <c r="AA78" s="150" t="s">
        <v>2298</v>
      </c>
      <c r="AB78" s="142" t="b">
        <v>0</v>
      </c>
      <c r="AC78" s="142" t="s">
        <v>484</v>
      </c>
      <c r="AD78" s="142" t="str">
        <f t="shared" si="5"/>
        <v/>
      </c>
      <c r="AF78" s="142" t="s">
        <v>2388</v>
      </c>
      <c r="AG78" s="145" t="s">
        <v>2379</v>
      </c>
    </row>
    <row r="79" spans="2:33" ht="18" customHeight="1" thickBot="1">
      <c r="B79" s="280"/>
      <c r="C79" s="287"/>
      <c r="D79" s="116"/>
      <c r="E79" s="141" t="s">
        <v>346</v>
      </c>
      <c r="F79" s="116"/>
      <c r="G79" s="116"/>
      <c r="H79" s="116"/>
      <c r="I79" s="116"/>
      <c r="J79" s="116"/>
      <c r="K79" s="116"/>
      <c r="L79" s="116"/>
      <c r="M79" s="116"/>
      <c r="N79" s="116"/>
      <c r="O79" s="116"/>
      <c r="P79" s="116"/>
      <c r="Q79" s="117"/>
      <c r="U79" s="150"/>
      <c r="AA79" s="150" t="s">
        <v>2299</v>
      </c>
      <c r="AB79" s="142" t="b">
        <v>0</v>
      </c>
      <c r="AC79" s="142" t="s">
        <v>486</v>
      </c>
      <c r="AD79" s="142" t="str">
        <f t="shared" si="5"/>
        <v/>
      </c>
    </row>
    <row r="80" spans="2:33" ht="18" customHeight="1" thickBot="1">
      <c r="B80" s="280"/>
      <c r="C80" s="287"/>
      <c r="D80" s="116"/>
      <c r="E80" s="118"/>
      <c r="F80" s="116" t="s">
        <v>38</v>
      </c>
      <c r="G80" s="116"/>
      <c r="H80" s="116"/>
      <c r="I80" s="118"/>
      <c r="J80" s="116" t="s">
        <v>39</v>
      </c>
      <c r="K80" s="116"/>
      <c r="L80" s="116"/>
      <c r="M80" s="118"/>
      <c r="N80" s="116" t="s">
        <v>40</v>
      </c>
      <c r="O80" s="116"/>
      <c r="P80" s="116"/>
      <c r="Q80" s="117"/>
      <c r="U80" s="150"/>
      <c r="AA80" s="155" t="s">
        <v>2300</v>
      </c>
      <c r="AB80" s="156" t="b">
        <v>0</v>
      </c>
      <c r="AC80" s="156" t="s">
        <v>487</v>
      </c>
      <c r="AD80" s="156" t="str">
        <f t="shared" si="5"/>
        <v/>
      </c>
      <c r="AE80" s="156"/>
      <c r="AF80" s="156" t="str">
        <f>IF(H82="","",H82)</f>
        <v/>
      </c>
      <c r="AG80" s="148">
        <f>IF(AF80="",0,1)</f>
        <v>0</v>
      </c>
    </row>
    <row r="81" spans="2:33" ht="18" customHeight="1" thickBot="1">
      <c r="B81" s="280"/>
      <c r="C81" s="287"/>
      <c r="D81" s="116"/>
      <c r="E81" s="118"/>
      <c r="F81" s="116" t="s">
        <v>41</v>
      </c>
      <c r="G81" s="116"/>
      <c r="H81" s="116"/>
      <c r="I81" s="118"/>
      <c r="J81" s="116" t="s">
        <v>42</v>
      </c>
      <c r="K81" s="116"/>
      <c r="L81" s="116"/>
      <c r="M81" s="118"/>
      <c r="N81" s="116" t="s">
        <v>43</v>
      </c>
      <c r="O81" s="116"/>
      <c r="P81" s="116"/>
      <c r="Q81" s="117"/>
      <c r="AA81" s="155" t="s">
        <v>2301</v>
      </c>
      <c r="AB81" s="156" t="b">
        <v>0</v>
      </c>
      <c r="AC81" s="156" t="s">
        <v>488</v>
      </c>
      <c r="AD81" s="156" t="str">
        <f>IF(AB81=TRUE,AC81,"")</f>
        <v/>
      </c>
      <c r="AE81" s="156" t="str">
        <f>IF(AB81=TRUE,1,"")</f>
        <v/>
      </c>
      <c r="AF81" s="156" t="str">
        <f>IF(J84="","",J84)</f>
        <v/>
      </c>
      <c r="AG81" s="148">
        <f>IF(AF81="",0,1)</f>
        <v>0</v>
      </c>
    </row>
    <row r="82" spans="2:33" ht="18" customHeight="1">
      <c r="B82" s="280"/>
      <c r="C82" s="287"/>
      <c r="D82" s="116"/>
      <c r="E82" s="118"/>
      <c r="F82" s="116" t="s">
        <v>44</v>
      </c>
      <c r="G82" s="116"/>
      <c r="H82" s="296"/>
      <c r="I82" s="297"/>
      <c r="J82" s="297"/>
      <c r="K82" s="297"/>
      <c r="L82" s="297"/>
      <c r="M82" s="297"/>
      <c r="N82" s="297"/>
      <c r="O82" s="297"/>
      <c r="P82" s="297"/>
      <c r="Q82" s="117" t="s">
        <v>45</v>
      </c>
      <c r="T82" s="145"/>
      <c r="U82" s="150"/>
      <c r="AA82" s="150" t="s">
        <v>2302</v>
      </c>
      <c r="AB82" s="142" t="b">
        <v>0</v>
      </c>
      <c r="AC82" s="142" t="s">
        <v>489</v>
      </c>
      <c r="AD82" s="142" t="str">
        <f t="shared" si="5"/>
        <v/>
      </c>
    </row>
    <row r="83" spans="2:33" ht="18" customHeight="1">
      <c r="B83" s="280"/>
      <c r="C83" s="287"/>
      <c r="D83" s="118"/>
      <c r="E83" s="116" t="s">
        <v>9</v>
      </c>
      <c r="F83" s="116"/>
      <c r="G83" s="116"/>
      <c r="H83" s="116"/>
      <c r="I83" s="116"/>
      <c r="J83" s="116"/>
      <c r="K83" s="116"/>
      <c r="L83" s="116"/>
      <c r="M83" s="116"/>
      <c r="N83" s="116"/>
      <c r="O83" s="116"/>
      <c r="P83" s="116"/>
      <c r="Q83" s="117"/>
      <c r="U83" s="150"/>
      <c r="AA83" s="150" t="s">
        <v>2303</v>
      </c>
      <c r="AB83" s="142" t="b">
        <v>0</v>
      </c>
      <c r="AC83" s="142" t="s">
        <v>490</v>
      </c>
      <c r="AD83" s="142" t="str">
        <f t="shared" si="5"/>
        <v/>
      </c>
    </row>
    <row r="84" spans="2:33" ht="18" customHeight="1">
      <c r="B84" s="280"/>
      <c r="C84" s="287"/>
      <c r="D84" s="116"/>
      <c r="E84" s="141" t="s">
        <v>347</v>
      </c>
      <c r="F84" s="116"/>
      <c r="G84" s="116"/>
      <c r="H84" s="116"/>
      <c r="I84" s="116"/>
      <c r="J84" s="296"/>
      <c r="K84" s="297"/>
      <c r="L84" s="297"/>
      <c r="M84" s="297"/>
      <c r="N84" s="297"/>
      <c r="O84" s="297"/>
      <c r="P84" s="297"/>
      <c r="Q84" s="117" t="s">
        <v>45</v>
      </c>
      <c r="U84" s="150"/>
      <c r="AA84" s="150" t="s">
        <v>2304</v>
      </c>
      <c r="AB84" s="142" t="b">
        <v>0</v>
      </c>
      <c r="AC84" s="142" t="s">
        <v>491</v>
      </c>
      <c r="AD84" s="142" t="str">
        <f t="shared" si="5"/>
        <v/>
      </c>
    </row>
    <row r="85" spans="2:33" ht="18" customHeight="1">
      <c r="B85" s="280"/>
      <c r="C85" s="287"/>
      <c r="D85" s="118"/>
      <c r="E85" s="116" t="s">
        <v>46</v>
      </c>
      <c r="F85" s="116"/>
      <c r="G85" s="116"/>
      <c r="H85" s="116"/>
      <c r="I85" s="116"/>
      <c r="J85" s="116"/>
      <c r="K85" s="116"/>
      <c r="L85" s="116"/>
      <c r="M85" s="116"/>
      <c r="N85" s="116"/>
      <c r="O85" s="116"/>
      <c r="P85" s="116"/>
      <c r="Q85" s="117"/>
      <c r="AA85" s="150" t="s">
        <v>480</v>
      </c>
      <c r="AB85" s="142" t="b">
        <v>0</v>
      </c>
      <c r="AC85" s="142" t="s">
        <v>2389</v>
      </c>
      <c r="AD85" s="142" t="str">
        <f>IF(AB85=TRUE,AC85,"")</f>
        <v/>
      </c>
      <c r="AE85" s="142" t="str">
        <f>IF(AB85=TRUE,1,"")</f>
        <v/>
      </c>
      <c r="AF85" s="142">
        <f>F88</f>
        <v>0</v>
      </c>
      <c r="AG85" s="142" t="str">
        <f>IF(F88="","",F88)</f>
        <v/>
      </c>
    </row>
    <row r="86" spans="2:33" ht="18" customHeight="1" thickBot="1">
      <c r="B86" s="280"/>
      <c r="C86" s="287"/>
      <c r="D86" s="118"/>
      <c r="E86" s="116" t="s">
        <v>47</v>
      </c>
      <c r="F86" s="116"/>
      <c r="G86" s="116"/>
      <c r="H86" s="116"/>
      <c r="I86" s="116"/>
      <c r="J86" s="116"/>
      <c r="K86" s="116"/>
      <c r="L86" s="116"/>
      <c r="M86" s="116"/>
      <c r="N86" s="116"/>
      <c r="O86" s="116"/>
      <c r="P86" s="116"/>
      <c r="Q86" s="117"/>
      <c r="T86" s="145"/>
      <c r="U86" s="150"/>
      <c r="AD86" s="142" t="str">
        <f t="shared" si="5"/>
        <v/>
      </c>
      <c r="AE86" s="142" t="str">
        <f t="shared" ref="AE86:AE94" si="6">IF(AB86=TRUE,1,"")</f>
        <v/>
      </c>
    </row>
    <row r="87" spans="2:33" ht="18" customHeight="1">
      <c r="B87" s="280"/>
      <c r="C87" s="287"/>
      <c r="D87" s="118"/>
      <c r="E87" s="116" t="s">
        <v>48</v>
      </c>
      <c r="F87" s="116"/>
      <c r="G87" s="116"/>
      <c r="H87" s="116"/>
      <c r="I87" s="116"/>
      <c r="J87" s="116"/>
      <c r="K87" s="116"/>
      <c r="L87" s="116"/>
      <c r="M87" s="116"/>
      <c r="N87" s="116"/>
      <c r="O87" s="116"/>
      <c r="P87" s="116"/>
      <c r="Q87" s="117"/>
      <c r="U87" s="150"/>
      <c r="Z87" s="157" t="s">
        <v>2312</v>
      </c>
      <c r="AA87" s="158" t="s">
        <v>2306</v>
      </c>
      <c r="AB87" s="158" t="b">
        <v>0</v>
      </c>
      <c r="AC87" s="158" t="s">
        <v>484</v>
      </c>
      <c r="AD87" s="159" t="str">
        <f t="shared" si="5"/>
        <v/>
      </c>
      <c r="AE87" s="142" t="str">
        <f>IF(AB87=TRUE,1,"")</f>
        <v/>
      </c>
    </row>
    <row r="88" spans="2:33" ht="18" customHeight="1">
      <c r="B88" s="280"/>
      <c r="C88" s="288"/>
      <c r="D88" s="136"/>
      <c r="E88" s="119" t="s">
        <v>55</v>
      </c>
      <c r="F88" s="298"/>
      <c r="G88" s="295"/>
      <c r="H88" s="295"/>
      <c r="I88" s="295"/>
      <c r="J88" s="295"/>
      <c r="K88" s="295"/>
      <c r="L88" s="295"/>
      <c r="M88" s="295"/>
      <c r="N88" s="295"/>
      <c r="O88" s="295"/>
      <c r="P88" s="295"/>
      <c r="Q88" s="121" t="s">
        <v>45</v>
      </c>
      <c r="U88" s="150"/>
      <c r="Z88" s="160"/>
      <c r="AA88" s="146" t="s">
        <v>2307</v>
      </c>
      <c r="AB88" s="146" t="b">
        <v>0</v>
      </c>
      <c r="AC88" s="146" t="s">
        <v>486</v>
      </c>
      <c r="AD88" s="161" t="str">
        <f t="shared" si="5"/>
        <v/>
      </c>
      <c r="AE88" s="142" t="str">
        <f t="shared" si="6"/>
        <v/>
      </c>
    </row>
    <row r="89" spans="2:33" ht="18" customHeight="1">
      <c r="B89" s="280"/>
      <c r="C89" s="276" t="s">
        <v>56</v>
      </c>
      <c r="D89" s="125"/>
      <c r="E89" s="114" t="s">
        <v>49</v>
      </c>
      <c r="F89" s="114"/>
      <c r="G89" s="114"/>
      <c r="H89" s="114"/>
      <c r="I89" s="114"/>
      <c r="J89" s="113"/>
      <c r="K89" s="114" t="s">
        <v>50</v>
      </c>
      <c r="L89" s="114"/>
      <c r="M89" s="114"/>
      <c r="N89" s="114"/>
      <c r="O89" s="114"/>
      <c r="P89" s="114"/>
      <c r="Q89" s="115"/>
      <c r="U89" s="150"/>
      <c r="Z89" s="160"/>
      <c r="AA89" s="146" t="s">
        <v>2308</v>
      </c>
      <c r="AB89" s="146" t="b">
        <v>0</v>
      </c>
      <c r="AC89" s="146" t="s">
        <v>487</v>
      </c>
      <c r="AD89" s="161" t="str">
        <f t="shared" si="5"/>
        <v/>
      </c>
      <c r="AE89" s="142" t="str">
        <f t="shared" si="6"/>
        <v/>
      </c>
    </row>
    <row r="90" spans="2:33" ht="18" customHeight="1">
      <c r="B90" s="280"/>
      <c r="C90" s="277"/>
      <c r="D90" s="118"/>
      <c r="E90" s="116" t="s">
        <v>51</v>
      </c>
      <c r="F90" s="116"/>
      <c r="G90" s="116"/>
      <c r="H90" s="116"/>
      <c r="I90" s="116"/>
      <c r="J90" s="122"/>
      <c r="K90" s="116" t="s">
        <v>53</v>
      </c>
      <c r="L90" s="116"/>
      <c r="M90" s="116"/>
      <c r="N90" s="116"/>
      <c r="O90" s="116"/>
      <c r="P90" s="116"/>
      <c r="Q90" s="117"/>
      <c r="U90" s="150"/>
      <c r="Z90" s="160"/>
      <c r="AA90" s="146" t="s">
        <v>2309</v>
      </c>
      <c r="AB90" s="146" t="b">
        <v>0</v>
      </c>
      <c r="AC90" s="146" t="s">
        <v>488</v>
      </c>
      <c r="AD90" s="161" t="str">
        <f t="shared" si="5"/>
        <v/>
      </c>
      <c r="AE90" s="142" t="str">
        <f t="shared" si="6"/>
        <v/>
      </c>
    </row>
    <row r="91" spans="2:33" ht="18" customHeight="1" thickBot="1">
      <c r="B91" s="280"/>
      <c r="C91" s="277"/>
      <c r="D91" s="118"/>
      <c r="E91" s="116" t="s">
        <v>52</v>
      </c>
      <c r="F91" s="116"/>
      <c r="G91" s="116"/>
      <c r="H91" s="116"/>
      <c r="I91" s="116"/>
      <c r="J91" s="116"/>
      <c r="K91" s="116"/>
      <c r="L91" s="116"/>
      <c r="M91" s="116"/>
      <c r="N91" s="116"/>
      <c r="O91" s="116"/>
      <c r="P91" s="116"/>
      <c r="Q91" s="117"/>
      <c r="U91" s="150"/>
      <c r="Z91" s="160"/>
      <c r="AA91" s="146" t="s">
        <v>2310</v>
      </c>
      <c r="AB91" s="146" t="b">
        <v>0</v>
      </c>
      <c r="AC91" s="146" t="s">
        <v>489</v>
      </c>
      <c r="AD91" s="161" t="str">
        <f t="shared" si="5"/>
        <v/>
      </c>
      <c r="AE91" s="142" t="str">
        <f t="shared" si="6"/>
        <v/>
      </c>
    </row>
    <row r="92" spans="2:33" ht="18" customHeight="1">
      <c r="B92" s="281"/>
      <c r="C92" s="278"/>
      <c r="D92" s="118"/>
      <c r="E92" s="119" t="s">
        <v>54</v>
      </c>
      <c r="F92" s="298"/>
      <c r="G92" s="295"/>
      <c r="H92" s="295"/>
      <c r="I92" s="295"/>
      <c r="J92" s="295"/>
      <c r="K92" s="295"/>
      <c r="L92" s="295"/>
      <c r="M92" s="295"/>
      <c r="N92" s="295"/>
      <c r="O92" s="295"/>
      <c r="P92" s="295"/>
      <c r="Q92" s="121" t="s">
        <v>45</v>
      </c>
      <c r="U92" s="150"/>
      <c r="Z92" s="160"/>
      <c r="AA92" s="146" t="s">
        <v>2311</v>
      </c>
      <c r="AB92" s="146" t="b">
        <v>0</v>
      </c>
      <c r="AC92" s="146" t="s">
        <v>490</v>
      </c>
      <c r="AD92" s="161" t="str">
        <f t="shared" si="5"/>
        <v/>
      </c>
      <c r="AE92" s="142" t="str">
        <f t="shared" si="6"/>
        <v/>
      </c>
      <c r="AG92" s="152"/>
    </row>
    <row r="93" spans="2:33" ht="5.25" customHeight="1">
      <c r="D93" s="114"/>
      <c r="U93" s="150"/>
      <c r="Z93" s="160"/>
      <c r="AA93" s="146"/>
      <c r="AB93" s="146"/>
      <c r="AC93" s="146"/>
      <c r="AD93" s="161" t="str">
        <f t="shared" si="5"/>
        <v/>
      </c>
      <c r="AE93" s="142" t="str">
        <f t="shared" si="6"/>
        <v/>
      </c>
      <c r="AG93" s="154"/>
    </row>
    <row r="94" spans="2:33" ht="16.5" customHeight="1" thickBot="1">
      <c r="U94" s="150"/>
      <c r="Z94" s="162"/>
      <c r="AA94" s="163" t="s">
        <v>480</v>
      </c>
      <c r="AB94" s="163" t="b">
        <v>0</v>
      </c>
      <c r="AC94" s="163" t="s">
        <v>491</v>
      </c>
      <c r="AD94" s="164" t="str">
        <f t="shared" si="5"/>
        <v/>
      </c>
      <c r="AE94" s="142" t="str">
        <f t="shared" si="6"/>
        <v/>
      </c>
      <c r="AF94" s="142">
        <f>H82</f>
        <v>0</v>
      </c>
      <c r="AG94" s="171"/>
    </row>
    <row r="95" spans="2:33" ht="16.5" customHeight="1">
      <c r="T95" s="145"/>
      <c r="U95" s="150"/>
      <c r="Z95" s="157" t="s">
        <v>2322</v>
      </c>
      <c r="AA95" s="165" t="s">
        <v>2313</v>
      </c>
      <c r="AB95" s="158" t="b">
        <v>0</v>
      </c>
      <c r="AC95" s="158" t="s">
        <v>484</v>
      </c>
      <c r="AD95" s="166" t="str">
        <f t="shared" si="5"/>
        <v/>
      </c>
    </row>
    <row r="96" spans="2:33" ht="16.5" customHeight="1">
      <c r="U96" s="150"/>
      <c r="Z96" s="160"/>
      <c r="AA96" s="167" t="s">
        <v>2314</v>
      </c>
      <c r="AB96" s="146" t="b">
        <v>0</v>
      </c>
      <c r="AC96" s="146" t="s">
        <v>486</v>
      </c>
      <c r="AD96" s="161" t="str">
        <f t="shared" si="5"/>
        <v/>
      </c>
    </row>
    <row r="97" spans="20:33" ht="16.5" customHeight="1">
      <c r="U97" s="150"/>
      <c r="Z97" s="160"/>
      <c r="AA97" s="167" t="s">
        <v>2315</v>
      </c>
      <c r="AB97" s="146" t="b">
        <v>0</v>
      </c>
      <c r="AC97" s="146" t="s">
        <v>487</v>
      </c>
      <c r="AD97" s="161" t="str">
        <f t="shared" si="5"/>
        <v/>
      </c>
    </row>
    <row r="98" spans="20:33" ht="16.5" customHeight="1">
      <c r="U98" s="150"/>
      <c r="Z98" s="160"/>
      <c r="AA98" s="167" t="s">
        <v>2316</v>
      </c>
      <c r="AB98" s="146" t="b">
        <v>0</v>
      </c>
      <c r="AC98" s="146" t="s">
        <v>488</v>
      </c>
      <c r="AD98" s="161" t="str">
        <f t="shared" si="5"/>
        <v/>
      </c>
    </row>
    <row r="99" spans="20:33" ht="16.5" customHeight="1">
      <c r="Z99" s="160"/>
      <c r="AA99" s="167" t="s">
        <v>2317</v>
      </c>
      <c r="AB99" s="146" t="b">
        <v>0</v>
      </c>
      <c r="AC99" s="146" t="s">
        <v>489</v>
      </c>
      <c r="AD99" s="161" t="str">
        <f t="shared" si="5"/>
        <v/>
      </c>
      <c r="AG99" s="142" t="s">
        <v>2388</v>
      </c>
    </row>
    <row r="100" spans="20:33" ht="16.5" customHeight="1" thickBot="1">
      <c r="T100" s="145"/>
      <c r="U100" s="150"/>
      <c r="Z100" s="162"/>
      <c r="AA100" s="168" t="s">
        <v>480</v>
      </c>
      <c r="AB100" s="163" t="b">
        <v>0</v>
      </c>
      <c r="AC100" s="163" t="s">
        <v>2387</v>
      </c>
      <c r="AD100" s="164" t="str">
        <f t="shared" si="5"/>
        <v/>
      </c>
      <c r="AE100" s="142" t="str">
        <f>IF(AB100=TRUE,1,"")</f>
        <v/>
      </c>
      <c r="AF100" s="142">
        <f>F92</f>
        <v>0</v>
      </c>
      <c r="AG100" s="142" t="str">
        <f>IF(F92="","",F92)</f>
        <v/>
      </c>
    </row>
    <row r="101" spans="20:33" ht="16.5" customHeight="1">
      <c r="U101" s="150"/>
    </row>
    <row r="102" spans="20:33" ht="16.5" customHeight="1">
      <c r="U102" s="150"/>
    </row>
    <row r="103" spans="20:33" ht="16.5" customHeight="1">
      <c r="U103" s="150"/>
    </row>
  </sheetData>
  <sheetProtection sheet="1" objects="1" scenarios="1" selectLockedCells="1"/>
  <mergeCells count="26">
    <mergeCell ref="H82:P82"/>
    <mergeCell ref="J84:P84"/>
    <mergeCell ref="F88:P88"/>
    <mergeCell ref="F92:P92"/>
    <mergeCell ref="F31:P31"/>
    <mergeCell ref="N44:P44"/>
    <mergeCell ref="G57:P57"/>
    <mergeCell ref="I70:P70"/>
    <mergeCell ref="I64:P64"/>
    <mergeCell ref="G44:J44"/>
    <mergeCell ref="B6:B44"/>
    <mergeCell ref="C32:C44"/>
    <mergeCell ref="B47:B92"/>
    <mergeCell ref="P72:Q72"/>
    <mergeCell ref="P73:Q73"/>
    <mergeCell ref="C47:C57"/>
    <mergeCell ref="C58:C71"/>
    <mergeCell ref="C72:C75"/>
    <mergeCell ref="C76:C88"/>
    <mergeCell ref="C89:C92"/>
    <mergeCell ref="C6:C11"/>
    <mergeCell ref="C12:C13"/>
    <mergeCell ref="C14:C19"/>
    <mergeCell ref="C20:C21"/>
    <mergeCell ref="C25:C31"/>
    <mergeCell ref="N19:P19"/>
  </mergeCells>
  <phoneticPr fontId="2"/>
  <conditionalFormatting sqref="N19:P19">
    <cfRule type="expression" priority="31" stopIfTrue="1">
      <formula>$Y$19&gt;0</formula>
    </cfRule>
    <cfRule type="expression" dxfId="106" priority="44">
      <formula>$V$30=TRUE</formula>
    </cfRule>
  </conditionalFormatting>
  <conditionalFormatting sqref="I12:I13 M13 D12:D13">
    <cfRule type="expression" dxfId="105" priority="42">
      <formula>$Z$15&gt;=2</formula>
    </cfRule>
  </conditionalFormatting>
  <conditionalFormatting sqref="F20 J20 N20">
    <cfRule type="expression" dxfId="104" priority="41">
      <formula>$AA$32&gt;=2</formula>
    </cfRule>
  </conditionalFormatting>
  <conditionalFormatting sqref="F21 J21 N21">
    <cfRule type="expression" dxfId="103" priority="40">
      <formula>$AA$33&gt;=2</formula>
    </cfRule>
  </conditionalFormatting>
  <conditionalFormatting sqref="J22 N22 F22 D22">
    <cfRule type="expression" dxfId="102" priority="39">
      <formula>$AA$38&gt;=2</formula>
    </cfRule>
  </conditionalFormatting>
  <conditionalFormatting sqref="D23 F23">
    <cfRule type="expression" dxfId="101" priority="38">
      <formula>$AA$39&gt;=2</formula>
    </cfRule>
  </conditionalFormatting>
  <conditionalFormatting sqref="D24 G24 K24">
    <cfRule type="expression" dxfId="100" priority="35">
      <formula>$AA$40&gt;=2</formula>
    </cfRule>
  </conditionalFormatting>
  <conditionalFormatting sqref="D58 D65 D71">
    <cfRule type="expression" dxfId="99" priority="34">
      <formula>$AE$36&gt;=2</formula>
    </cfRule>
  </conditionalFormatting>
  <conditionalFormatting sqref="D7:Q11">
    <cfRule type="expression" priority="32" stopIfTrue="1">
      <formula>$AA$12&gt;0</formula>
    </cfRule>
    <cfRule type="expression" dxfId="98" priority="33">
      <formula>$AA$7=1</formula>
    </cfRule>
  </conditionalFormatting>
  <conditionalFormatting sqref="G44:J44">
    <cfRule type="expression" priority="29" stopIfTrue="1">
      <formula>$Z$44&gt;0</formula>
    </cfRule>
    <cfRule type="expression" dxfId="97" priority="58">
      <formula>$AA$44&gt;0</formula>
    </cfRule>
  </conditionalFormatting>
  <conditionalFormatting sqref="F31:P31">
    <cfRule type="expression" priority="27" stopIfTrue="1">
      <formula>$Z$43&gt;0</formula>
    </cfRule>
    <cfRule type="expression" dxfId="96" priority="28">
      <formula>$AA$43&gt;0</formula>
    </cfRule>
  </conditionalFormatting>
  <conditionalFormatting sqref="G57:P57">
    <cfRule type="expression" priority="23" stopIfTrue="1">
      <formula>$AF$57&gt;0</formula>
    </cfRule>
    <cfRule type="expression" dxfId="95" priority="24">
      <formula>$AE$57=1</formula>
    </cfRule>
  </conditionalFormatting>
  <conditionalFormatting sqref="I64:P64">
    <cfRule type="expression" priority="21" stopIfTrue="1">
      <formula>$AF$67&gt;0</formula>
    </cfRule>
    <cfRule type="expression" dxfId="94" priority="22">
      <formula>$AE$67=1</formula>
    </cfRule>
  </conditionalFormatting>
  <conditionalFormatting sqref="I70:P70">
    <cfRule type="expression" priority="19" stopIfTrue="1">
      <formula>$AF$71&gt;0</formula>
    </cfRule>
    <cfRule type="expression" dxfId="93" priority="20">
      <formula>$AE$71=1</formula>
    </cfRule>
  </conditionalFormatting>
  <conditionalFormatting sqref="F92:P92">
    <cfRule type="expression" priority="17" stopIfTrue="1">
      <formula>$AF$100&gt;0</formula>
    </cfRule>
    <cfRule type="expression" dxfId="92" priority="18">
      <formula>$AE$100=1</formula>
    </cfRule>
  </conditionalFormatting>
  <conditionalFormatting sqref="F88:P88">
    <cfRule type="expression" priority="15" stopIfTrue="1">
      <formula>$AF$85&gt;0</formula>
    </cfRule>
    <cfRule type="expression" dxfId="91" priority="16">
      <formula>$AE$85=1</formula>
    </cfRule>
  </conditionalFormatting>
  <conditionalFormatting sqref="D72:D75">
    <cfRule type="expression" priority="9" stopIfTrue="1">
      <formula>$AF$48=0</formula>
    </cfRule>
    <cfRule type="expression" dxfId="90" priority="10">
      <formula>$AF$48&gt;0</formula>
    </cfRule>
  </conditionalFormatting>
  <conditionalFormatting sqref="J84:P84">
    <cfRule type="expression" priority="6" stopIfTrue="1">
      <formula>$AG$81&gt;0</formula>
    </cfRule>
    <cfRule type="expression" dxfId="89" priority="8">
      <formula>$AE$81=1</formula>
    </cfRule>
  </conditionalFormatting>
  <conditionalFormatting sqref="H82:P82">
    <cfRule type="expression" priority="1" stopIfTrue="1">
      <formula>$AF$94&gt;0</formula>
    </cfRule>
    <cfRule type="expression" dxfId="88" priority="2">
      <formula>$AE$94=1</formula>
    </cfRule>
  </conditionalFormatting>
  <dataValidations count="1">
    <dataValidation type="list" allowBlank="1" showInputMessage="1" showErrorMessage="1" sqref="O9">
      <formula1>"1,2,3,-"</formula1>
    </dataValidation>
  </dataValidations>
  <pageMargins left="0.70866141732283472" right="0.31496062992125984" top="0.74803149606299213" bottom="0.74803149606299213" header="0.31496062992125984" footer="0.31496062992125984"/>
  <pageSetup paperSize="9" scale="93" firstPageNumber="5" orientation="portrait" r:id="rId1"/>
  <headerFooter>
    <oddFooter>&amp;C&amp;P</oddFooter>
  </headerFooter>
  <rowBreaks count="1" manualBreakCount="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5</xdr:col>
                    <xdr:colOff>114300</xdr:colOff>
                    <xdr:row>18</xdr:row>
                    <xdr:rowOff>152400</xdr:rowOff>
                  </from>
                  <to>
                    <xdr:col>7</xdr:col>
                    <xdr:colOff>114300</xdr:colOff>
                    <xdr:row>20</xdr:row>
                    <xdr:rowOff>66675</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3</xdr:col>
                    <xdr:colOff>47625</xdr:colOff>
                    <xdr:row>4</xdr:row>
                    <xdr:rowOff>152400</xdr:rowOff>
                  </from>
                  <to>
                    <xdr:col>4</xdr:col>
                    <xdr:colOff>123825</xdr:colOff>
                    <xdr:row>6</xdr:row>
                    <xdr:rowOff>66675</xdr:rowOff>
                  </to>
                </anchor>
              </controlPr>
            </control>
          </mc:Choice>
        </mc:AlternateContent>
        <mc:AlternateContent xmlns:mc="http://schemas.openxmlformats.org/markup-compatibility/2006">
          <mc:Choice Requires="x14">
            <control shapeId="2061" r:id="rId6" name="Check Box 13">
              <controlPr defaultSize="0" autoFill="0" autoLine="0" autoPict="0">
                <anchor moveWithCells="1">
                  <from>
                    <xdr:col>8</xdr:col>
                    <xdr:colOff>47625</xdr:colOff>
                    <xdr:row>4</xdr:row>
                    <xdr:rowOff>152400</xdr:rowOff>
                  </from>
                  <to>
                    <xdr:col>9</xdr:col>
                    <xdr:colOff>123825</xdr:colOff>
                    <xdr:row>6</xdr:row>
                    <xdr:rowOff>66675</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12</xdr:col>
                    <xdr:colOff>276225</xdr:colOff>
                    <xdr:row>4</xdr:row>
                    <xdr:rowOff>152400</xdr:rowOff>
                  </from>
                  <to>
                    <xdr:col>13</xdr:col>
                    <xdr:colOff>133350</xdr:colOff>
                    <xdr:row>6</xdr:row>
                    <xdr:rowOff>66675</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5</xdr:col>
                    <xdr:colOff>104775</xdr:colOff>
                    <xdr:row>9</xdr:row>
                    <xdr:rowOff>161925</xdr:rowOff>
                  </from>
                  <to>
                    <xdr:col>6</xdr:col>
                    <xdr:colOff>95250</xdr:colOff>
                    <xdr:row>11</xdr:row>
                    <xdr:rowOff>66675</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11</xdr:col>
                    <xdr:colOff>38100</xdr:colOff>
                    <xdr:row>9</xdr:row>
                    <xdr:rowOff>161925</xdr:rowOff>
                  </from>
                  <to>
                    <xdr:col>12</xdr:col>
                    <xdr:colOff>114300</xdr:colOff>
                    <xdr:row>11</xdr:row>
                    <xdr:rowOff>66675</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3</xdr:col>
                    <xdr:colOff>57150</xdr:colOff>
                    <xdr:row>10</xdr:row>
                    <xdr:rowOff>152400</xdr:rowOff>
                  </from>
                  <to>
                    <xdr:col>4</xdr:col>
                    <xdr:colOff>590550</xdr:colOff>
                    <xdr:row>12</xdr:row>
                    <xdr:rowOff>66675</xdr:rowOff>
                  </to>
                </anchor>
              </controlPr>
            </control>
          </mc:Choice>
        </mc:AlternateContent>
        <mc:AlternateContent xmlns:mc="http://schemas.openxmlformats.org/markup-compatibility/2006">
          <mc:Choice Requires="x14">
            <control shapeId="2066" r:id="rId11" name="Check Box 18">
              <controlPr defaultSize="0" autoFill="0" autoLine="0" autoPict="0">
                <anchor moveWithCells="1">
                  <from>
                    <xdr:col>3</xdr:col>
                    <xdr:colOff>57150</xdr:colOff>
                    <xdr:row>11</xdr:row>
                    <xdr:rowOff>152400</xdr:rowOff>
                  </from>
                  <to>
                    <xdr:col>4</xdr:col>
                    <xdr:colOff>581025</xdr:colOff>
                    <xdr:row>13</xdr:row>
                    <xdr:rowOff>66675</xdr:rowOff>
                  </to>
                </anchor>
              </controlPr>
            </control>
          </mc:Choice>
        </mc:AlternateContent>
        <mc:AlternateContent xmlns:mc="http://schemas.openxmlformats.org/markup-compatibility/2006">
          <mc:Choice Requires="x14">
            <control shapeId="2067" r:id="rId12" name="Check Box 19">
              <controlPr defaultSize="0" autoFill="0" autoLine="0" autoPict="0">
                <anchor moveWithCells="1">
                  <from>
                    <xdr:col>8</xdr:col>
                    <xdr:colOff>28575</xdr:colOff>
                    <xdr:row>10</xdr:row>
                    <xdr:rowOff>142875</xdr:rowOff>
                  </from>
                  <to>
                    <xdr:col>10</xdr:col>
                    <xdr:colOff>95250</xdr:colOff>
                    <xdr:row>12</xdr:row>
                    <xdr:rowOff>57150</xdr:rowOff>
                  </to>
                </anchor>
              </controlPr>
            </control>
          </mc:Choice>
        </mc:AlternateContent>
        <mc:AlternateContent xmlns:mc="http://schemas.openxmlformats.org/markup-compatibility/2006">
          <mc:Choice Requires="x14">
            <control shapeId="2068" r:id="rId13" name="Check Box 20">
              <controlPr defaultSize="0" autoFill="0" autoLine="0" autoPict="0">
                <anchor moveWithCells="1">
                  <from>
                    <xdr:col>8</xdr:col>
                    <xdr:colOff>28575</xdr:colOff>
                    <xdr:row>11</xdr:row>
                    <xdr:rowOff>142875</xdr:rowOff>
                  </from>
                  <to>
                    <xdr:col>10</xdr:col>
                    <xdr:colOff>85725</xdr:colOff>
                    <xdr:row>13</xdr:row>
                    <xdr:rowOff>57150</xdr:rowOff>
                  </to>
                </anchor>
              </controlPr>
            </control>
          </mc:Choice>
        </mc:AlternateContent>
        <mc:AlternateContent xmlns:mc="http://schemas.openxmlformats.org/markup-compatibility/2006">
          <mc:Choice Requires="x14">
            <control shapeId="2070" r:id="rId14" name="Check Box 22">
              <controlPr defaultSize="0" autoFill="0" autoLine="0" autoPict="0">
                <anchor moveWithCells="1">
                  <from>
                    <xdr:col>12</xdr:col>
                    <xdr:colOff>247650</xdr:colOff>
                    <xdr:row>11</xdr:row>
                    <xdr:rowOff>152400</xdr:rowOff>
                  </from>
                  <to>
                    <xdr:col>14</xdr:col>
                    <xdr:colOff>85725</xdr:colOff>
                    <xdr:row>13</xdr:row>
                    <xdr:rowOff>66675</xdr:rowOff>
                  </to>
                </anchor>
              </controlPr>
            </control>
          </mc:Choice>
        </mc:AlternateContent>
        <mc:AlternateContent xmlns:mc="http://schemas.openxmlformats.org/markup-compatibility/2006">
          <mc:Choice Requires="x14">
            <control shapeId="2071" r:id="rId15" name="Check Box 23">
              <controlPr defaultSize="0" autoFill="0" autoLine="0" autoPict="0">
                <anchor moveWithCells="1">
                  <from>
                    <xdr:col>3</xdr:col>
                    <xdr:colOff>28575</xdr:colOff>
                    <xdr:row>12</xdr:row>
                    <xdr:rowOff>152400</xdr:rowOff>
                  </from>
                  <to>
                    <xdr:col>4</xdr:col>
                    <xdr:colOff>561975</xdr:colOff>
                    <xdr:row>14</xdr:row>
                    <xdr:rowOff>76200</xdr:rowOff>
                  </to>
                </anchor>
              </controlPr>
            </control>
          </mc:Choice>
        </mc:AlternateContent>
        <mc:AlternateContent xmlns:mc="http://schemas.openxmlformats.org/markup-compatibility/2006">
          <mc:Choice Requires="x14">
            <control shapeId="2072" r:id="rId16" name="Check Box 24">
              <controlPr defaultSize="0" autoFill="0" autoLine="0" autoPict="0">
                <anchor moveWithCells="1">
                  <from>
                    <xdr:col>3</xdr:col>
                    <xdr:colOff>28575</xdr:colOff>
                    <xdr:row>13</xdr:row>
                    <xdr:rowOff>152400</xdr:rowOff>
                  </from>
                  <to>
                    <xdr:col>4</xdr:col>
                    <xdr:colOff>561975</xdr:colOff>
                    <xdr:row>15</xdr:row>
                    <xdr:rowOff>66675</xdr:rowOff>
                  </to>
                </anchor>
              </controlPr>
            </control>
          </mc:Choice>
        </mc:AlternateContent>
        <mc:AlternateContent xmlns:mc="http://schemas.openxmlformats.org/markup-compatibility/2006">
          <mc:Choice Requires="x14">
            <control shapeId="2073" r:id="rId17" name="Check Box 25">
              <controlPr defaultSize="0" autoFill="0" autoLine="0" autoPict="0">
                <anchor moveWithCells="1">
                  <from>
                    <xdr:col>3</xdr:col>
                    <xdr:colOff>28575</xdr:colOff>
                    <xdr:row>17</xdr:row>
                    <xdr:rowOff>152400</xdr:rowOff>
                  </from>
                  <to>
                    <xdr:col>4</xdr:col>
                    <xdr:colOff>561975</xdr:colOff>
                    <xdr:row>19</xdr:row>
                    <xdr:rowOff>66675</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3</xdr:col>
                    <xdr:colOff>28575</xdr:colOff>
                    <xdr:row>16</xdr:row>
                    <xdr:rowOff>152400</xdr:rowOff>
                  </from>
                  <to>
                    <xdr:col>4</xdr:col>
                    <xdr:colOff>561975</xdr:colOff>
                    <xdr:row>18</xdr:row>
                    <xdr:rowOff>66675</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3</xdr:col>
                    <xdr:colOff>28575</xdr:colOff>
                    <xdr:row>14</xdr:row>
                    <xdr:rowOff>161925</xdr:rowOff>
                  </from>
                  <to>
                    <xdr:col>4</xdr:col>
                    <xdr:colOff>552450</xdr:colOff>
                    <xdr:row>16</xdr:row>
                    <xdr:rowOff>76200</xdr:rowOff>
                  </to>
                </anchor>
              </controlPr>
            </control>
          </mc:Choice>
        </mc:AlternateContent>
        <mc:AlternateContent xmlns:mc="http://schemas.openxmlformats.org/markup-compatibility/2006">
          <mc:Choice Requires="x14">
            <control shapeId="2076" r:id="rId20" name="Check Box 28">
              <controlPr defaultSize="0" autoFill="0" autoLine="0" autoPict="0">
                <anchor moveWithCells="1">
                  <from>
                    <xdr:col>3</xdr:col>
                    <xdr:colOff>28575</xdr:colOff>
                    <xdr:row>15</xdr:row>
                    <xdr:rowOff>152400</xdr:rowOff>
                  </from>
                  <to>
                    <xdr:col>4</xdr:col>
                    <xdr:colOff>552450</xdr:colOff>
                    <xdr:row>17</xdr:row>
                    <xdr:rowOff>66675</xdr:rowOff>
                  </to>
                </anchor>
              </controlPr>
            </control>
          </mc:Choice>
        </mc:AlternateContent>
        <mc:AlternateContent xmlns:mc="http://schemas.openxmlformats.org/markup-compatibility/2006">
          <mc:Choice Requires="x14">
            <control shapeId="2077" r:id="rId21" name="Check Box 29">
              <controlPr defaultSize="0" autoFill="0" autoLine="0" autoPict="0">
                <anchor moveWithCells="1">
                  <from>
                    <xdr:col>9</xdr:col>
                    <xdr:colOff>238125</xdr:colOff>
                    <xdr:row>12</xdr:row>
                    <xdr:rowOff>152400</xdr:rowOff>
                  </from>
                  <to>
                    <xdr:col>12</xdr:col>
                    <xdr:colOff>57150</xdr:colOff>
                    <xdr:row>14</xdr:row>
                    <xdr:rowOff>76200</xdr:rowOff>
                  </to>
                </anchor>
              </controlPr>
            </control>
          </mc:Choice>
        </mc:AlternateContent>
        <mc:AlternateContent xmlns:mc="http://schemas.openxmlformats.org/markup-compatibility/2006">
          <mc:Choice Requires="x14">
            <control shapeId="2078" r:id="rId22" name="Check Box 30">
              <controlPr defaultSize="0" autoFill="0" autoLine="0" autoPict="0">
                <anchor moveWithCells="1">
                  <from>
                    <xdr:col>9</xdr:col>
                    <xdr:colOff>238125</xdr:colOff>
                    <xdr:row>13</xdr:row>
                    <xdr:rowOff>152400</xdr:rowOff>
                  </from>
                  <to>
                    <xdr:col>12</xdr:col>
                    <xdr:colOff>57150</xdr:colOff>
                    <xdr:row>15</xdr:row>
                    <xdr:rowOff>66675</xdr:rowOff>
                  </to>
                </anchor>
              </controlPr>
            </control>
          </mc:Choice>
        </mc:AlternateContent>
        <mc:AlternateContent xmlns:mc="http://schemas.openxmlformats.org/markup-compatibility/2006">
          <mc:Choice Requires="x14">
            <control shapeId="2079" r:id="rId23" name="Check Box 31">
              <controlPr defaultSize="0" autoFill="0" autoLine="0" autoPict="0">
                <anchor moveWithCells="1">
                  <from>
                    <xdr:col>9</xdr:col>
                    <xdr:colOff>238125</xdr:colOff>
                    <xdr:row>17</xdr:row>
                    <xdr:rowOff>152400</xdr:rowOff>
                  </from>
                  <to>
                    <xdr:col>12</xdr:col>
                    <xdr:colOff>57150</xdr:colOff>
                    <xdr:row>19</xdr:row>
                    <xdr:rowOff>66675</xdr:rowOff>
                  </to>
                </anchor>
              </controlPr>
            </control>
          </mc:Choice>
        </mc:AlternateContent>
        <mc:AlternateContent xmlns:mc="http://schemas.openxmlformats.org/markup-compatibility/2006">
          <mc:Choice Requires="x14">
            <control shapeId="2080" r:id="rId24" name="Check Box 32">
              <controlPr defaultSize="0" autoFill="0" autoLine="0" autoPict="0">
                <anchor moveWithCells="1">
                  <from>
                    <xdr:col>9</xdr:col>
                    <xdr:colOff>238125</xdr:colOff>
                    <xdr:row>16</xdr:row>
                    <xdr:rowOff>152400</xdr:rowOff>
                  </from>
                  <to>
                    <xdr:col>12</xdr:col>
                    <xdr:colOff>57150</xdr:colOff>
                    <xdr:row>18</xdr:row>
                    <xdr:rowOff>66675</xdr:rowOff>
                  </to>
                </anchor>
              </controlPr>
            </control>
          </mc:Choice>
        </mc:AlternateContent>
        <mc:AlternateContent xmlns:mc="http://schemas.openxmlformats.org/markup-compatibility/2006">
          <mc:Choice Requires="x14">
            <control shapeId="2081" r:id="rId25" name="Check Box 33">
              <controlPr defaultSize="0" autoFill="0" autoLine="0" autoPict="0">
                <anchor moveWithCells="1">
                  <from>
                    <xdr:col>9</xdr:col>
                    <xdr:colOff>238125</xdr:colOff>
                    <xdr:row>14</xdr:row>
                    <xdr:rowOff>161925</xdr:rowOff>
                  </from>
                  <to>
                    <xdr:col>12</xdr:col>
                    <xdr:colOff>47625</xdr:colOff>
                    <xdr:row>16</xdr:row>
                    <xdr:rowOff>76200</xdr:rowOff>
                  </to>
                </anchor>
              </controlPr>
            </control>
          </mc:Choice>
        </mc:AlternateContent>
        <mc:AlternateContent xmlns:mc="http://schemas.openxmlformats.org/markup-compatibility/2006">
          <mc:Choice Requires="x14">
            <control shapeId="2082" r:id="rId26" name="Check Box 34">
              <controlPr defaultSize="0" autoFill="0" autoLine="0" autoPict="0">
                <anchor moveWithCells="1">
                  <from>
                    <xdr:col>9</xdr:col>
                    <xdr:colOff>238125</xdr:colOff>
                    <xdr:row>15</xdr:row>
                    <xdr:rowOff>152400</xdr:rowOff>
                  </from>
                  <to>
                    <xdr:col>12</xdr:col>
                    <xdr:colOff>47625</xdr:colOff>
                    <xdr:row>17</xdr:row>
                    <xdr:rowOff>66675</xdr:rowOff>
                  </to>
                </anchor>
              </controlPr>
            </control>
          </mc:Choice>
        </mc:AlternateContent>
        <mc:AlternateContent xmlns:mc="http://schemas.openxmlformats.org/markup-compatibility/2006">
          <mc:Choice Requires="x14">
            <control shapeId="2083" r:id="rId27" name="Check Box 35">
              <controlPr defaultSize="0" autoFill="0" autoLine="0" autoPict="0">
                <anchor moveWithCells="1">
                  <from>
                    <xdr:col>5</xdr:col>
                    <xdr:colOff>114300</xdr:colOff>
                    <xdr:row>19</xdr:row>
                    <xdr:rowOff>152400</xdr:rowOff>
                  </from>
                  <to>
                    <xdr:col>7</xdr:col>
                    <xdr:colOff>114300</xdr:colOff>
                    <xdr:row>21</xdr:row>
                    <xdr:rowOff>66675</xdr:rowOff>
                  </to>
                </anchor>
              </controlPr>
            </control>
          </mc:Choice>
        </mc:AlternateContent>
        <mc:AlternateContent xmlns:mc="http://schemas.openxmlformats.org/markup-compatibility/2006">
          <mc:Choice Requires="x14">
            <control shapeId="2084" r:id="rId28" name="Check Box 36">
              <controlPr defaultSize="0" autoFill="0" autoLine="0" autoPict="0">
                <anchor moveWithCells="1">
                  <from>
                    <xdr:col>9</xdr:col>
                    <xdr:colOff>247650</xdr:colOff>
                    <xdr:row>18</xdr:row>
                    <xdr:rowOff>152400</xdr:rowOff>
                  </from>
                  <to>
                    <xdr:col>12</xdr:col>
                    <xdr:colOff>66675</xdr:colOff>
                    <xdr:row>20</xdr:row>
                    <xdr:rowOff>66675</xdr:rowOff>
                  </to>
                </anchor>
              </controlPr>
            </control>
          </mc:Choice>
        </mc:AlternateContent>
        <mc:AlternateContent xmlns:mc="http://schemas.openxmlformats.org/markup-compatibility/2006">
          <mc:Choice Requires="x14">
            <control shapeId="2085" r:id="rId29" name="Check Box 37">
              <controlPr defaultSize="0" autoFill="0" autoLine="0" autoPict="0">
                <anchor moveWithCells="1">
                  <from>
                    <xdr:col>9</xdr:col>
                    <xdr:colOff>247650</xdr:colOff>
                    <xdr:row>19</xdr:row>
                    <xdr:rowOff>152400</xdr:rowOff>
                  </from>
                  <to>
                    <xdr:col>12</xdr:col>
                    <xdr:colOff>66675</xdr:colOff>
                    <xdr:row>21</xdr:row>
                    <xdr:rowOff>66675</xdr:rowOff>
                  </to>
                </anchor>
              </controlPr>
            </control>
          </mc:Choice>
        </mc:AlternateContent>
        <mc:AlternateContent xmlns:mc="http://schemas.openxmlformats.org/markup-compatibility/2006">
          <mc:Choice Requires="x14">
            <control shapeId="2086" r:id="rId30" name="Check Box 38">
              <controlPr defaultSize="0" autoFill="0" autoLine="0" autoPict="0">
                <anchor moveWithCells="1">
                  <from>
                    <xdr:col>13</xdr:col>
                    <xdr:colOff>257175</xdr:colOff>
                    <xdr:row>18</xdr:row>
                    <xdr:rowOff>152400</xdr:rowOff>
                  </from>
                  <to>
                    <xdr:col>15</xdr:col>
                    <xdr:colOff>142875</xdr:colOff>
                    <xdr:row>20</xdr:row>
                    <xdr:rowOff>66675</xdr:rowOff>
                  </to>
                </anchor>
              </controlPr>
            </control>
          </mc:Choice>
        </mc:AlternateContent>
        <mc:AlternateContent xmlns:mc="http://schemas.openxmlformats.org/markup-compatibility/2006">
          <mc:Choice Requires="x14">
            <control shapeId="2087" r:id="rId31" name="Check Box 39">
              <controlPr defaultSize="0" autoFill="0" autoLine="0" autoPict="0">
                <anchor moveWithCells="1">
                  <from>
                    <xdr:col>13</xdr:col>
                    <xdr:colOff>257175</xdr:colOff>
                    <xdr:row>19</xdr:row>
                    <xdr:rowOff>152400</xdr:rowOff>
                  </from>
                  <to>
                    <xdr:col>15</xdr:col>
                    <xdr:colOff>142875</xdr:colOff>
                    <xdr:row>21</xdr:row>
                    <xdr:rowOff>66675</xdr:rowOff>
                  </to>
                </anchor>
              </controlPr>
            </control>
          </mc:Choice>
        </mc:AlternateContent>
        <mc:AlternateContent xmlns:mc="http://schemas.openxmlformats.org/markup-compatibility/2006">
          <mc:Choice Requires="x14">
            <control shapeId="2088" r:id="rId32" name="Check Box 40">
              <controlPr defaultSize="0" autoFill="0" autoLine="0" autoPict="0">
                <anchor moveWithCells="1">
                  <from>
                    <xdr:col>3</xdr:col>
                    <xdr:colOff>38100</xdr:colOff>
                    <xdr:row>23</xdr:row>
                    <xdr:rowOff>161925</xdr:rowOff>
                  </from>
                  <to>
                    <xdr:col>4</xdr:col>
                    <xdr:colOff>571500</xdr:colOff>
                    <xdr:row>25</xdr:row>
                    <xdr:rowOff>85725</xdr:rowOff>
                  </to>
                </anchor>
              </controlPr>
            </control>
          </mc:Choice>
        </mc:AlternateContent>
        <mc:AlternateContent xmlns:mc="http://schemas.openxmlformats.org/markup-compatibility/2006">
          <mc:Choice Requires="x14">
            <control shapeId="2089" r:id="rId33" name="Check Box 41">
              <controlPr defaultSize="0" autoFill="0" autoLine="0" autoPict="0">
                <anchor moveWithCells="1">
                  <from>
                    <xdr:col>3</xdr:col>
                    <xdr:colOff>38100</xdr:colOff>
                    <xdr:row>24</xdr:row>
                    <xdr:rowOff>161925</xdr:rowOff>
                  </from>
                  <to>
                    <xdr:col>4</xdr:col>
                    <xdr:colOff>571500</xdr:colOff>
                    <xdr:row>26</xdr:row>
                    <xdr:rowOff>76200</xdr:rowOff>
                  </to>
                </anchor>
              </controlPr>
            </control>
          </mc:Choice>
        </mc:AlternateContent>
        <mc:AlternateContent xmlns:mc="http://schemas.openxmlformats.org/markup-compatibility/2006">
          <mc:Choice Requires="x14">
            <control shapeId="2090" r:id="rId34" name="Check Box 42">
              <controlPr defaultSize="0" autoFill="0" autoLine="0" autoPict="0">
                <anchor moveWithCells="1">
                  <from>
                    <xdr:col>3</xdr:col>
                    <xdr:colOff>38100</xdr:colOff>
                    <xdr:row>28</xdr:row>
                    <xdr:rowOff>161925</xdr:rowOff>
                  </from>
                  <to>
                    <xdr:col>4</xdr:col>
                    <xdr:colOff>571500</xdr:colOff>
                    <xdr:row>30</xdr:row>
                    <xdr:rowOff>76200</xdr:rowOff>
                  </to>
                </anchor>
              </controlPr>
            </control>
          </mc:Choice>
        </mc:AlternateContent>
        <mc:AlternateContent xmlns:mc="http://schemas.openxmlformats.org/markup-compatibility/2006">
          <mc:Choice Requires="x14">
            <control shapeId="2091" r:id="rId35" name="Check Box 43">
              <controlPr defaultSize="0" autoFill="0" autoLine="0" autoPict="0">
                <anchor moveWithCells="1">
                  <from>
                    <xdr:col>3</xdr:col>
                    <xdr:colOff>38100</xdr:colOff>
                    <xdr:row>27</xdr:row>
                    <xdr:rowOff>161925</xdr:rowOff>
                  </from>
                  <to>
                    <xdr:col>4</xdr:col>
                    <xdr:colOff>571500</xdr:colOff>
                    <xdr:row>29</xdr:row>
                    <xdr:rowOff>76200</xdr:rowOff>
                  </to>
                </anchor>
              </controlPr>
            </control>
          </mc:Choice>
        </mc:AlternateContent>
        <mc:AlternateContent xmlns:mc="http://schemas.openxmlformats.org/markup-compatibility/2006">
          <mc:Choice Requires="x14">
            <control shapeId="2092" r:id="rId36" name="Check Box 44">
              <controlPr defaultSize="0" autoFill="0" autoLine="0" autoPict="0">
                <anchor moveWithCells="1">
                  <from>
                    <xdr:col>3</xdr:col>
                    <xdr:colOff>38100</xdr:colOff>
                    <xdr:row>25</xdr:row>
                    <xdr:rowOff>171450</xdr:rowOff>
                  </from>
                  <to>
                    <xdr:col>4</xdr:col>
                    <xdr:colOff>561975</xdr:colOff>
                    <xdr:row>27</xdr:row>
                    <xdr:rowOff>85725</xdr:rowOff>
                  </to>
                </anchor>
              </controlPr>
            </control>
          </mc:Choice>
        </mc:AlternateContent>
        <mc:AlternateContent xmlns:mc="http://schemas.openxmlformats.org/markup-compatibility/2006">
          <mc:Choice Requires="x14">
            <control shapeId="2093" r:id="rId37" name="Check Box 45">
              <controlPr defaultSize="0" autoFill="0" autoLine="0" autoPict="0">
                <anchor moveWithCells="1">
                  <from>
                    <xdr:col>3</xdr:col>
                    <xdr:colOff>38100</xdr:colOff>
                    <xdr:row>26</xdr:row>
                    <xdr:rowOff>161925</xdr:rowOff>
                  </from>
                  <to>
                    <xdr:col>4</xdr:col>
                    <xdr:colOff>561975</xdr:colOff>
                    <xdr:row>28</xdr:row>
                    <xdr:rowOff>76200</xdr:rowOff>
                  </to>
                </anchor>
              </controlPr>
            </control>
          </mc:Choice>
        </mc:AlternateContent>
        <mc:AlternateContent xmlns:mc="http://schemas.openxmlformats.org/markup-compatibility/2006">
          <mc:Choice Requires="x14">
            <control shapeId="2094" r:id="rId38" name="Check Box 46">
              <controlPr defaultSize="0" autoFill="0" autoLine="0" autoPict="0">
                <anchor moveWithCells="1">
                  <from>
                    <xdr:col>3</xdr:col>
                    <xdr:colOff>38100</xdr:colOff>
                    <xdr:row>29</xdr:row>
                    <xdr:rowOff>152400</xdr:rowOff>
                  </from>
                  <to>
                    <xdr:col>4</xdr:col>
                    <xdr:colOff>571500</xdr:colOff>
                    <xdr:row>31</xdr:row>
                    <xdr:rowOff>66675</xdr:rowOff>
                  </to>
                </anchor>
              </controlPr>
            </control>
          </mc:Choice>
        </mc:AlternateContent>
        <mc:AlternateContent xmlns:mc="http://schemas.openxmlformats.org/markup-compatibility/2006">
          <mc:Choice Requires="x14">
            <control shapeId="2095" r:id="rId39" name="Check Box 47">
              <controlPr defaultSize="0" autoFill="0" autoLine="0" autoPict="0">
                <anchor moveWithCells="1">
                  <from>
                    <xdr:col>3</xdr:col>
                    <xdr:colOff>38100</xdr:colOff>
                    <xdr:row>30</xdr:row>
                    <xdr:rowOff>161925</xdr:rowOff>
                  </from>
                  <to>
                    <xdr:col>4</xdr:col>
                    <xdr:colOff>571500</xdr:colOff>
                    <xdr:row>32</xdr:row>
                    <xdr:rowOff>85725</xdr:rowOff>
                  </to>
                </anchor>
              </controlPr>
            </control>
          </mc:Choice>
        </mc:AlternateContent>
        <mc:AlternateContent xmlns:mc="http://schemas.openxmlformats.org/markup-compatibility/2006">
          <mc:Choice Requires="x14">
            <control shapeId="2096" r:id="rId40" name="Check Box 48">
              <controlPr defaultSize="0" autoFill="0" autoLine="0" autoPict="0">
                <anchor moveWithCells="1">
                  <from>
                    <xdr:col>3</xdr:col>
                    <xdr:colOff>38100</xdr:colOff>
                    <xdr:row>31</xdr:row>
                    <xdr:rowOff>161925</xdr:rowOff>
                  </from>
                  <to>
                    <xdr:col>4</xdr:col>
                    <xdr:colOff>571500</xdr:colOff>
                    <xdr:row>33</xdr:row>
                    <xdr:rowOff>76200</xdr:rowOff>
                  </to>
                </anchor>
              </controlPr>
            </control>
          </mc:Choice>
        </mc:AlternateContent>
        <mc:AlternateContent xmlns:mc="http://schemas.openxmlformats.org/markup-compatibility/2006">
          <mc:Choice Requires="x14">
            <control shapeId="2097" r:id="rId41" name="Check Box 49">
              <controlPr defaultSize="0" autoFill="0" autoLine="0" autoPict="0">
                <anchor moveWithCells="1">
                  <from>
                    <xdr:col>3</xdr:col>
                    <xdr:colOff>38100</xdr:colOff>
                    <xdr:row>34</xdr:row>
                    <xdr:rowOff>161925</xdr:rowOff>
                  </from>
                  <to>
                    <xdr:col>4</xdr:col>
                    <xdr:colOff>571500</xdr:colOff>
                    <xdr:row>36</xdr:row>
                    <xdr:rowOff>76200</xdr:rowOff>
                  </to>
                </anchor>
              </controlPr>
            </control>
          </mc:Choice>
        </mc:AlternateContent>
        <mc:AlternateContent xmlns:mc="http://schemas.openxmlformats.org/markup-compatibility/2006">
          <mc:Choice Requires="x14">
            <control shapeId="2098" r:id="rId42" name="Check Box 50">
              <controlPr defaultSize="0" autoFill="0" autoLine="0" autoPict="0">
                <anchor moveWithCells="1">
                  <from>
                    <xdr:col>3</xdr:col>
                    <xdr:colOff>38100</xdr:colOff>
                    <xdr:row>32</xdr:row>
                    <xdr:rowOff>171450</xdr:rowOff>
                  </from>
                  <to>
                    <xdr:col>4</xdr:col>
                    <xdr:colOff>561975</xdr:colOff>
                    <xdr:row>34</xdr:row>
                    <xdr:rowOff>85725</xdr:rowOff>
                  </to>
                </anchor>
              </controlPr>
            </control>
          </mc:Choice>
        </mc:AlternateContent>
        <mc:AlternateContent xmlns:mc="http://schemas.openxmlformats.org/markup-compatibility/2006">
          <mc:Choice Requires="x14">
            <control shapeId="2099" r:id="rId43" name="Check Box 51">
              <controlPr defaultSize="0" autoFill="0" autoLine="0" autoPict="0">
                <anchor moveWithCells="1">
                  <from>
                    <xdr:col>3</xdr:col>
                    <xdr:colOff>38100</xdr:colOff>
                    <xdr:row>33</xdr:row>
                    <xdr:rowOff>161925</xdr:rowOff>
                  </from>
                  <to>
                    <xdr:col>4</xdr:col>
                    <xdr:colOff>561975</xdr:colOff>
                    <xdr:row>35</xdr:row>
                    <xdr:rowOff>76200</xdr:rowOff>
                  </to>
                </anchor>
              </controlPr>
            </control>
          </mc:Choice>
        </mc:AlternateContent>
        <mc:AlternateContent xmlns:mc="http://schemas.openxmlformats.org/markup-compatibility/2006">
          <mc:Choice Requires="x14">
            <control shapeId="2100" r:id="rId44" name="Check Box 52">
              <controlPr defaultSize="0" autoFill="0" autoLine="0" autoPict="0">
                <anchor moveWithCells="1">
                  <from>
                    <xdr:col>3</xdr:col>
                    <xdr:colOff>38100</xdr:colOff>
                    <xdr:row>36</xdr:row>
                    <xdr:rowOff>152400</xdr:rowOff>
                  </from>
                  <to>
                    <xdr:col>4</xdr:col>
                    <xdr:colOff>571500</xdr:colOff>
                    <xdr:row>38</xdr:row>
                    <xdr:rowOff>66675</xdr:rowOff>
                  </to>
                </anchor>
              </controlPr>
            </control>
          </mc:Choice>
        </mc:AlternateContent>
        <mc:AlternateContent xmlns:mc="http://schemas.openxmlformats.org/markup-compatibility/2006">
          <mc:Choice Requires="x14">
            <control shapeId="2101" r:id="rId45" name="Check Box 53">
              <controlPr defaultSize="0" autoFill="0" autoLine="0" autoPict="0">
                <anchor moveWithCells="1">
                  <from>
                    <xdr:col>3</xdr:col>
                    <xdr:colOff>38100</xdr:colOff>
                    <xdr:row>35</xdr:row>
                    <xdr:rowOff>152400</xdr:rowOff>
                  </from>
                  <to>
                    <xdr:col>4</xdr:col>
                    <xdr:colOff>571500</xdr:colOff>
                    <xdr:row>37</xdr:row>
                    <xdr:rowOff>76200</xdr:rowOff>
                  </to>
                </anchor>
              </controlPr>
            </control>
          </mc:Choice>
        </mc:AlternateContent>
        <mc:AlternateContent xmlns:mc="http://schemas.openxmlformats.org/markup-compatibility/2006">
          <mc:Choice Requires="x14">
            <control shapeId="2103" r:id="rId46" name="Check Box 55">
              <controlPr defaultSize="0" autoFill="0" autoLine="0" autoPict="0">
                <anchor moveWithCells="1">
                  <from>
                    <xdr:col>3</xdr:col>
                    <xdr:colOff>38100</xdr:colOff>
                    <xdr:row>39</xdr:row>
                    <xdr:rowOff>152400</xdr:rowOff>
                  </from>
                  <to>
                    <xdr:col>4</xdr:col>
                    <xdr:colOff>571500</xdr:colOff>
                    <xdr:row>41</xdr:row>
                    <xdr:rowOff>66675</xdr:rowOff>
                  </to>
                </anchor>
              </controlPr>
            </control>
          </mc:Choice>
        </mc:AlternateContent>
        <mc:AlternateContent xmlns:mc="http://schemas.openxmlformats.org/markup-compatibility/2006">
          <mc:Choice Requires="x14">
            <control shapeId="2104" r:id="rId47" name="Check Box 56">
              <controlPr defaultSize="0" autoFill="0" autoLine="0" autoPict="0">
                <anchor moveWithCells="1">
                  <from>
                    <xdr:col>3</xdr:col>
                    <xdr:colOff>38100</xdr:colOff>
                    <xdr:row>37</xdr:row>
                    <xdr:rowOff>161925</xdr:rowOff>
                  </from>
                  <to>
                    <xdr:col>4</xdr:col>
                    <xdr:colOff>561975</xdr:colOff>
                    <xdr:row>39</xdr:row>
                    <xdr:rowOff>76200</xdr:rowOff>
                  </to>
                </anchor>
              </controlPr>
            </control>
          </mc:Choice>
        </mc:AlternateContent>
        <mc:AlternateContent xmlns:mc="http://schemas.openxmlformats.org/markup-compatibility/2006">
          <mc:Choice Requires="x14">
            <control shapeId="2105" r:id="rId48" name="Check Box 57">
              <controlPr defaultSize="0" autoFill="0" autoLine="0" autoPict="0">
                <anchor moveWithCells="1">
                  <from>
                    <xdr:col>3</xdr:col>
                    <xdr:colOff>38100</xdr:colOff>
                    <xdr:row>38</xdr:row>
                    <xdr:rowOff>152400</xdr:rowOff>
                  </from>
                  <to>
                    <xdr:col>4</xdr:col>
                    <xdr:colOff>561975</xdr:colOff>
                    <xdr:row>40</xdr:row>
                    <xdr:rowOff>66675</xdr:rowOff>
                  </to>
                </anchor>
              </controlPr>
            </control>
          </mc:Choice>
        </mc:AlternateContent>
        <mc:AlternateContent xmlns:mc="http://schemas.openxmlformats.org/markup-compatibility/2006">
          <mc:Choice Requires="x14">
            <control shapeId="2106" r:id="rId49" name="Check Box 58">
              <controlPr defaultSize="0" autoFill="0" autoLine="0" autoPict="0">
                <anchor moveWithCells="1">
                  <from>
                    <xdr:col>3</xdr:col>
                    <xdr:colOff>38100</xdr:colOff>
                    <xdr:row>41</xdr:row>
                    <xdr:rowOff>142875</xdr:rowOff>
                  </from>
                  <to>
                    <xdr:col>4</xdr:col>
                    <xdr:colOff>571500</xdr:colOff>
                    <xdr:row>43</xdr:row>
                    <xdr:rowOff>57150</xdr:rowOff>
                  </to>
                </anchor>
              </controlPr>
            </control>
          </mc:Choice>
        </mc:AlternateContent>
        <mc:AlternateContent xmlns:mc="http://schemas.openxmlformats.org/markup-compatibility/2006">
          <mc:Choice Requires="x14">
            <control shapeId="2107" r:id="rId50" name="Check Box 59">
              <controlPr defaultSize="0" autoFill="0" autoLine="0" autoPict="0">
                <anchor moveWithCells="1">
                  <from>
                    <xdr:col>3</xdr:col>
                    <xdr:colOff>38100</xdr:colOff>
                    <xdr:row>40</xdr:row>
                    <xdr:rowOff>161925</xdr:rowOff>
                  </from>
                  <to>
                    <xdr:col>4</xdr:col>
                    <xdr:colOff>571500</xdr:colOff>
                    <xdr:row>42</xdr:row>
                    <xdr:rowOff>76200</xdr:rowOff>
                  </to>
                </anchor>
              </controlPr>
            </control>
          </mc:Choice>
        </mc:AlternateContent>
        <mc:AlternateContent xmlns:mc="http://schemas.openxmlformats.org/markup-compatibility/2006">
          <mc:Choice Requires="x14">
            <control shapeId="2108" r:id="rId51" name="Check Box 60">
              <controlPr defaultSize="0" autoFill="0" autoLine="0" autoPict="0">
                <anchor moveWithCells="1">
                  <from>
                    <xdr:col>3</xdr:col>
                    <xdr:colOff>38100</xdr:colOff>
                    <xdr:row>42</xdr:row>
                    <xdr:rowOff>152400</xdr:rowOff>
                  </from>
                  <to>
                    <xdr:col>4</xdr:col>
                    <xdr:colOff>571500</xdr:colOff>
                    <xdr:row>44</xdr:row>
                    <xdr:rowOff>66675</xdr:rowOff>
                  </to>
                </anchor>
              </controlPr>
            </control>
          </mc:Choice>
        </mc:AlternateContent>
        <mc:AlternateContent xmlns:mc="http://schemas.openxmlformats.org/markup-compatibility/2006">
          <mc:Choice Requires="x14">
            <control shapeId="2109" r:id="rId52" name="Check Box 61">
              <controlPr defaultSize="0" autoFill="0" autoLine="0" autoPict="0">
                <anchor moveWithCells="1">
                  <from>
                    <xdr:col>3</xdr:col>
                    <xdr:colOff>38100</xdr:colOff>
                    <xdr:row>20</xdr:row>
                    <xdr:rowOff>161925</xdr:rowOff>
                  </from>
                  <to>
                    <xdr:col>4</xdr:col>
                    <xdr:colOff>571500</xdr:colOff>
                    <xdr:row>22</xdr:row>
                    <xdr:rowOff>76200</xdr:rowOff>
                  </to>
                </anchor>
              </controlPr>
            </control>
          </mc:Choice>
        </mc:AlternateContent>
        <mc:AlternateContent xmlns:mc="http://schemas.openxmlformats.org/markup-compatibility/2006">
          <mc:Choice Requires="x14">
            <control shapeId="2110" r:id="rId53" name="Check Box 62">
              <controlPr defaultSize="0" autoFill="0" autoLine="0" autoPict="0">
                <anchor moveWithCells="1">
                  <from>
                    <xdr:col>3</xdr:col>
                    <xdr:colOff>38100</xdr:colOff>
                    <xdr:row>21</xdr:row>
                    <xdr:rowOff>152400</xdr:rowOff>
                  </from>
                  <to>
                    <xdr:col>4</xdr:col>
                    <xdr:colOff>571500</xdr:colOff>
                    <xdr:row>23</xdr:row>
                    <xdr:rowOff>66675</xdr:rowOff>
                  </to>
                </anchor>
              </controlPr>
            </control>
          </mc:Choice>
        </mc:AlternateContent>
        <mc:AlternateContent xmlns:mc="http://schemas.openxmlformats.org/markup-compatibility/2006">
          <mc:Choice Requires="x14">
            <control shapeId="2111" r:id="rId54" name="Check Box 63">
              <controlPr defaultSize="0" autoFill="0" autoLine="0" autoPict="0">
                <anchor moveWithCells="1">
                  <from>
                    <xdr:col>3</xdr:col>
                    <xdr:colOff>38100</xdr:colOff>
                    <xdr:row>22</xdr:row>
                    <xdr:rowOff>161925</xdr:rowOff>
                  </from>
                  <to>
                    <xdr:col>4</xdr:col>
                    <xdr:colOff>571500</xdr:colOff>
                    <xdr:row>24</xdr:row>
                    <xdr:rowOff>76200</xdr:rowOff>
                  </to>
                </anchor>
              </controlPr>
            </control>
          </mc:Choice>
        </mc:AlternateContent>
        <mc:AlternateContent xmlns:mc="http://schemas.openxmlformats.org/markup-compatibility/2006">
          <mc:Choice Requires="x14">
            <control shapeId="2112" r:id="rId55" name="Check Box 64">
              <controlPr defaultSize="0" autoFill="0" autoLine="0" autoPict="0">
                <anchor moveWithCells="1">
                  <from>
                    <xdr:col>6</xdr:col>
                    <xdr:colOff>228600</xdr:colOff>
                    <xdr:row>22</xdr:row>
                    <xdr:rowOff>152400</xdr:rowOff>
                  </from>
                  <to>
                    <xdr:col>8</xdr:col>
                    <xdr:colOff>95250</xdr:colOff>
                    <xdr:row>24</xdr:row>
                    <xdr:rowOff>66675</xdr:rowOff>
                  </to>
                </anchor>
              </controlPr>
            </control>
          </mc:Choice>
        </mc:AlternateContent>
        <mc:AlternateContent xmlns:mc="http://schemas.openxmlformats.org/markup-compatibility/2006">
          <mc:Choice Requires="x14">
            <control shapeId="2113" r:id="rId56" name="Check Box 65">
              <controlPr defaultSize="0" autoFill="0" autoLine="0" autoPict="0">
                <anchor moveWithCells="1">
                  <from>
                    <xdr:col>10</xdr:col>
                    <xdr:colOff>47625</xdr:colOff>
                    <xdr:row>22</xdr:row>
                    <xdr:rowOff>152400</xdr:rowOff>
                  </from>
                  <to>
                    <xdr:col>12</xdr:col>
                    <xdr:colOff>333375</xdr:colOff>
                    <xdr:row>24</xdr:row>
                    <xdr:rowOff>66675</xdr:rowOff>
                  </to>
                </anchor>
              </controlPr>
            </control>
          </mc:Choice>
        </mc:AlternateContent>
        <mc:AlternateContent xmlns:mc="http://schemas.openxmlformats.org/markup-compatibility/2006">
          <mc:Choice Requires="x14">
            <control shapeId="2114" r:id="rId57" name="Check Box 66">
              <controlPr defaultSize="0" autoFill="0" autoLine="0" autoPict="0">
                <anchor moveWithCells="1">
                  <from>
                    <xdr:col>5</xdr:col>
                    <xdr:colOff>123825</xdr:colOff>
                    <xdr:row>20</xdr:row>
                    <xdr:rowOff>152400</xdr:rowOff>
                  </from>
                  <to>
                    <xdr:col>7</xdr:col>
                    <xdr:colOff>123825</xdr:colOff>
                    <xdr:row>22</xdr:row>
                    <xdr:rowOff>66675</xdr:rowOff>
                  </to>
                </anchor>
              </controlPr>
            </control>
          </mc:Choice>
        </mc:AlternateContent>
        <mc:AlternateContent xmlns:mc="http://schemas.openxmlformats.org/markup-compatibility/2006">
          <mc:Choice Requires="x14">
            <control shapeId="2115" r:id="rId58" name="Check Box 67">
              <controlPr defaultSize="0" autoFill="0" autoLine="0" autoPict="0">
                <anchor moveWithCells="1">
                  <from>
                    <xdr:col>5</xdr:col>
                    <xdr:colOff>123825</xdr:colOff>
                    <xdr:row>21</xdr:row>
                    <xdr:rowOff>142875</xdr:rowOff>
                  </from>
                  <to>
                    <xdr:col>7</xdr:col>
                    <xdr:colOff>123825</xdr:colOff>
                    <xdr:row>23</xdr:row>
                    <xdr:rowOff>57150</xdr:rowOff>
                  </to>
                </anchor>
              </controlPr>
            </control>
          </mc:Choice>
        </mc:AlternateContent>
        <mc:AlternateContent xmlns:mc="http://schemas.openxmlformats.org/markup-compatibility/2006">
          <mc:Choice Requires="x14">
            <control shapeId="2116" r:id="rId59" name="Check Box 68">
              <controlPr defaultSize="0" autoFill="0" autoLine="0" autoPict="0">
                <anchor moveWithCells="1">
                  <from>
                    <xdr:col>9</xdr:col>
                    <xdr:colOff>276225</xdr:colOff>
                    <xdr:row>20</xdr:row>
                    <xdr:rowOff>161925</xdr:rowOff>
                  </from>
                  <to>
                    <xdr:col>12</xdr:col>
                    <xdr:colOff>95250</xdr:colOff>
                    <xdr:row>22</xdr:row>
                    <xdr:rowOff>76200</xdr:rowOff>
                  </to>
                </anchor>
              </controlPr>
            </control>
          </mc:Choice>
        </mc:AlternateContent>
        <mc:AlternateContent xmlns:mc="http://schemas.openxmlformats.org/markup-compatibility/2006">
          <mc:Choice Requires="x14">
            <control shapeId="2117" r:id="rId60" name="Check Box 69">
              <controlPr defaultSize="0" autoFill="0" autoLine="0" autoPict="0">
                <anchor moveWithCells="1">
                  <from>
                    <xdr:col>13</xdr:col>
                    <xdr:colOff>257175</xdr:colOff>
                    <xdr:row>20</xdr:row>
                    <xdr:rowOff>142875</xdr:rowOff>
                  </from>
                  <to>
                    <xdr:col>15</xdr:col>
                    <xdr:colOff>142875</xdr:colOff>
                    <xdr:row>22</xdr:row>
                    <xdr:rowOff>57150</xdr:rowOff>
                  </to>
                </anchor>
              </controlPr>
            </control>
          </mc:Choice>
        </mc:AlternateContent>
        <mc:AlternateContent xmlns:mc="http://schemas.openxmlformats.org/markup-compatibility/2006">
          <mc:Choice Requires="x14">
            <control shapeId="2118" r:id="rId61" name="Check Box 70">
              <controlPr defaultSize="0" autoFill="0" autoLine="0" autoPict="0">
                <anchor moveWithCells="1">
                  <from>
                    <xdr:col>3</xdr:col>
                    <xdr:colOff>47625</xdr:colOff>
                    <xdr:row>56</xdr:row>
                    <xdr:rowOff>161925</xdr:rowOff>
                  </from>
                  <to>
                    <xdr:col>4</xdr:col>
                    <xdr:colOff>581025</xdr:colOff>
                    <xdr:row>58</xdr:row>
                    <xdr:rowOff>76200</xdr:rowOff>
                  </to>
                </anchor>
              </controlPr>
            </control>
          </mc:Choice>
        </mc:AlternateContent>
        <mc:AlternateContent xmlns:mc="http://schemas.openxmlformats.org/markup-compatibility/2006">
          <mc:Choice Requires="x14">
            <control shapeId="2119" r:id="rId62" name="Check Box 71">
              <controlPr defaultSize="0" autoFill="0" autoLine="0" autoPict="0">
                <anchor moveWithCells="1">
                  <from>
                    <xdr:col>3</xdr:col>
                    <xdr:colOff>47625</xdr:colOff>
                    <xdr:row>63</xdr:row>
                    <xdr:rowOff>152400</xdr:rowOff>
                  </from>
                  <to>
                    <xdr:col>4</xdr:col>
                    <xdr:colOff>581025</xdr:colOff>
                    <xdr:row>65</xdr:row>
                    <xdr:rowOff>66675</xdr:rowOff>
                  </to>
                </anchor>
              </controlPr>
            </control>
          </mc:Choice>
        </mc:AlternateContent>
        <mc:AlternateContent xmlns:mc="http://schemas.openxmlformats.org/markup-compatibility/2006">
          <mc:Choice Requires="x14">
            <control shapeId="2121" r:id="rId63" name="Check Box 73">
              <controlPr defaultSize="0" autoFill="0" autoLine="0" autoPict="0">
                <anchor moveWithCells="1">
                  <from>
                    <xdr:col>3</xdr:col>
                    <xdr:colOff>47625</xdr:colOff>
                    <xdr:row>69</xdr:row>
                    <xdr:rowOff>152400</xdr:rowOff>
                  </from>
                  <to>
                    <xdr:col>4</xdr:col>
                    <xdr:colOff>581025</xdr:colOff>
                    <xdr:row>71</xdr:row>
                    <xdr:rowOff>66675</xdr:rowOff>
                  </to>
                </anchor>
              </controlPr>
            </control>
          </mc:Choice>
        </mc:AlternateContent>
        <mc:AlternateContent xmlns:mc="http://schemas.openxmlformats.org/markup-compatibility/2006">
          <mc:Choice Requires="x14">
            <control shapeId="2122" r:id="rId64" name="Check Box 74">
              <controlPr defaultSize="0" autoFill="0" autoLine="0" autoPict="0">
                <anchor moveWithCells="1">
                  <from>
                    <xdr:col>3</xdr:col>
                    <xdr:colOff>38100</xdr:colOff>
                    <xdr:row>46</xdr:row>
                    <xdr:rowOff>161925</xdr:rowOff>
                  </from>
                  <to>
                    <xdr:col>4</xdr:col>
                    <xdr:colOff>571500</xdr:colOff>
                    <xdr:row>48</xdr:row>
                    <xdr:rowOff>85725</xdr:rowOff>
                  </to>
                </anchor>
              </controlPr>
            </control>
          </mc:Choice>
        </mc:AlternateContent>
        <mc:AlternateContent xmlns:mc="http://schemas.openxmlformats.org/markup-compatibility/2006">
          <mc:Choice Requires="x14">
            <control shapeId="2123" r:id="rId65" name="Check Box 75">
              <controlPr defaultSize="0" autoFill="0" autoLine="0" autoPict="0">
                <anchor moveWithCells="1">
                  <from>
                    <xdr:col>3</xdr:col>
                    <xdr:colOff>38100</xdr:colOff>
                    <xdr:row>47</xdr:row>
                    <xdr:rowOff>161925</xdr:rowOff>
                  </from>
                  <to>
                    <xdr:col>4</xdr:col>
                    <xdr:colOff>571500</xdr:colOff>
                    <xdr:row>49</xdr:row>
                    <xdr:rowOff>76200</xdr:rowOff>
                  </to>
                </anchor>
              </controlPr>
            </control>
          </mc:Choice>
        </mc:AlternateContent>
        <mc:AlternateContent xmlns:mc="http://schemas.openxmlformats.org/markup-compatibility/2006">
          <mc:Choice Requires="x14">
            <control shapeId="2124" r:id="rId66" name="Check Box 76">
              <controlPr defaultSize="0" autoFill="0" autoLine="0" autoPict="0">
                <anchor moveWithCells="1">
                  <from>
                    <xdr:col>3</xdr:col>
                    <xdr:colOff>38100</xdr:colOff>
                    <xdr:row>50</xdr:row>
                    <xdr:rowOff>161925</xdr:rowOff>
                  </from>
                  <to>
                    <xdr:col>4</xdr:col>
                    <xdr:colOff>571500</xdr:colOff>
                    <xdr:row>52</xdr:row>
                    <xdr:rowOff>76200</xdr:rowOff>
                  </to>
                </anchor>
              </controlPr>
            </control>
          </mc:Choice>
        </mc:AlternateContent>
        <mc:AlternateContent xmlns:mc="http://schemas.openxmlformats.org/markup-compatibility/2006">
          <mc:Choice Requires="x14">
            <control shapeId="2125" r:id="rId67" name="Check Box 77">
              <controlPr defaultSize="0" autoFill="0" autoLine="0" autoPict="0">
                <anchor moveWithCells="1">
                  <from>
                    <xdr:col>3</xdr:col>
                    <xdr:colOff>38100</xdr:colOff>
                    <xdr:row>48</xdr:row>
                    <xdr:rowOff>171450</xdr:rowOff>
                  </from>
                  <to>
                    <xdr:col>4</xdr:col>
                    <xdr:colOff>561975</xdr:colOff>
                    <xdr:row>50</xdr:row>
                    <xdr:rowOff>85725</xdr:rowOff>
                  </to>
                </anchor>
              </controlPr>
            </control>
          </mc:Choice>
        </mc:AlternateContent>
        <mc:AlternateContent xmlns:mc="http://schemas.openxmlformats.org/markup-compatibility/2006">
          <mc:Choice Requires="x14">
            <control shapeId="2126" r:id="rId68" name="Check Box 78">
              <controlPr defaultSize="0" autoFill="0" autoLine="0" autoPict="0">
                <anchor moveWithCells="1">
                  <from>
                    <xdr:col>3</xdr:col>
                    <xdr:colOff>38100</xdr:colOff>
                    <xdr:row>49</xdr:row>
                    <xdr:rowOff>161925</xdr:rowOff>
                  </from>
                  <to>
                    <xdr:col>4</xdr:col>
                    <xdr:colOff>561975</xdr:colOff>
                    <xdr:row>51</xdr:row>
                    <xdr:rowOff>76200</xdr:rowOff>
                  </to>
                </anchor>
              </controlPr>
            </control>
          </mc:Choice>
        </mc:AlternateContent>
        <mc:AlternateContent xmlns:mc="http://schemas.openxmlformats.org/markup-compatibility/2006">
          <mc:Choice Requires="x14">
            <control shapeId="2127" r:id="rId69" name="Check Box 79">
              <controlPr defaultSize="0" autoFill="0" autoLine="0" autoPict="0">
                <anchor moveWithCells="1">
                  <from>
                    <xdr:col>3</xdr:col>
                    <xdr:colOff>38100</xdr:colOff>
                    <xdr:row>52</xdr:row>
                    <xdr:rowOff>152400</xdr:rowOff>
                  </from>
                  <to>
                    <xdr:col>4</xdr:col>
                    <xdr:colOff>571500</xdr:colOff>
                    <xdr:row>54</xdr:row>
                    <xdr:rowOff>66675</xdr:rowOff>
                  </to>
                </anchor>
              </controlPr>
            </control>
          </mc:Choice>
        </mc:AlternateContent>
        <mc:AlternateContent xmlns:mc="http://schemas.openxmlformats.org/markup-compatibility/2006">
          <mc:Choice Requires="x14">
            <control shapeId="2128" r:id="rId70" name="Check Box 80">
              <controlPr defaultSize="0" autoFill="0" autoLine="0" autoPict="0">
                <anchor moveWithCells="1">
                  <from>
                    <xdr:col>3</xdr:col>
                    <xdr:colOff>38100</xdr:colOff>
                    <xdr:row>51</xdr:row>
                    <xdr:rowOff>152400</xdr:rowOff>
                  </from>
                  <to>
                    <xdr:col>4</xdr:col>
                    <xdr:colOff>571500</xdr:colOff>
                    <xdr:row>53</xdr:row>
                    <xdr:rowOff>76200</xdr:rowOff>
                  </to>
                </anchor>
              </controlPr>
            </control>
          </mc:Choice>
        </mc:AlternateContent>
        <mc:AlternateContent xmlns:mc="http://schemas.openxmlformats.org/markup-compatibility/2006">
          <mc:Choice Requires="x14">
            <control shapeId="2129" r:id="rId71" name="Check Box 81">
              <controlPr defaultSize="0" autoFill="0" autoLine="0" autoPict="0">
                <anchor moveWithCells="1">
                  <from>
                    <xdr:col>3</xdr:col>
                    <xdr:colOff>38100</xdr:colOff>
                    <xdr:row>55</xdr:row>
                    <xdr:rowOff>152400</xdr:rowOff>
                  </from>
                  <to>
                    <xdr:col>4</xdr:col>
                    <xdr:colOff>571500</xdr:colOff>
                    <xdr:row>57</xdr:row>
                    <xdr:rowOff>66675</xdr:rowOff>
                  </to>
                </anchor>
              </controlPr>
            </control>
          </mc:Choice>
        </mc:AlternateContent>
        <mc:AlternateContent xmlns:mc="http://schemas.openxmlformats.org/markup-compatibility/2006">
          <mc:Choice Requires="x14">
            <control shapeId="2130" r:id="rId72" name="Check Box 82">
              <controlPr defaultSize="0" autoFill="0" autoLine="0" autoPict="0">
                <anchor moveWithCells="1">
                  <from>
                    <xdr:col>3</xdr:col>
                    <xdr:colOff>38100</xdr:colOff>
                    <xdr:row>53</xdr:row>
                    <xdr:rowOff>161925</xdr:rowOff>
                  </from>
                  <to>
                    <xdr:col>4</xdr:col>
                    <xdr:colOff>561975</xdr:colOff>
                    <xdr:row>55</xdr:row>
                    <xdr:rowOff>76200</xdr:rowOff>
                  </to>
                </anchor>
              </controlPr>
            </control>
          </mc:Choice>
        </mc:AlternateContent>
        <mc:AlternateContent xmlns:mc="http://schemas.openxmlformats.org/markup-compatibility/2006">
          <mc:Choice Requires="x14">
            <control shapeId="2131" r:id="rId73" name="Check Box 83">
              <controlPr defaultSize="0" autoFill="0" autoLine="0" autoPict="0">
                <anchor moveWithCells="1">
                  <from>
                    <xdr:col>3</xdr:col>
                    <xdr:colOff>38100</xdr:colOff>
                    <xdr:row>54</xdr:row>
                    <xdr:rowOff>152400</xdr:rowOff>
                  </from>
                  <to>
                    <xdr:col>4</xdr:col>
                    <xdr:colOff>561975</xdr:colOff>
                    <xdr:row>56</xdr:row>
                    <xdr:rowOff>66675</xdr:rowOff>
                  </to>
                </anchor>
              </controlPr>
            </control>
          </mc:Choice>
        </mc:AlternateContent>
        <mc:AlternateContent xmlns:mc="http://schemas.openxmlformats.org/markup-compatibility/2006">
          <mc:Choice Requires="x14">
            <control shapeId="2133" r:id="rId74" name="Check Box 85">
              <controlPr defaultSize="0" autoFill="0" autoLine="0" autoPict="0">
                <anchor moveWithCells="1">
                  <from>
                    <xdr:col>4</xdr:col>
                    <xdr:colOff>561975</xdr:colOff>
                    <xdr:row>58</xdr:row>
                    <xdr:rowOff>152400</xdr:rowOff>
                  </from>
                  <to>
                    <xdr:col>6</xdr:col>
                    <xdr:colOff>219075</xdr:colOff>
                    <xdr:row>60</xdr:row>
                    <xdr:rowOff>76200</xdr:rowOff>
                  </to>
                </anchor>
              </controlPr>
            </control>
          </mc:Choice>
        </mc:AlternateContent>
        <mc:AlternateContent xmlns:mc="http://schemas.openxmlformats.org/markup-compatibility/2006">
          <mc:Choice Requires="x14">
            <control shapeId="2134" r:id="rId75" name="Check Box 86">
              <controlPr defaultSize="0" autoFill="0" autoLine="0" autoPict="0">
                <anchor moveWithCells="1">
                  <from>
                    <xdr:col>4</xdr:col>
                    <xdr:colOff>561975</xdr:colOff>
                    <xdr:row>59</xdr:row>
                    <xdr:rowOff>152400</xdr:rowOff>
                  </from>
                  <to>
                    <xdr:col>6</xdr:col>
                    <xdr:colOff>219075</xdr:colOff>
                    <xdr:row>61</xdr:row>
                    <xdr:rowOff>66675</xdr:rowOff>
                  </to>
                </anchor>
              </controlPr>
            </control>
          </mc:Choice>
        </mc:AlternateContent>
        <mc:AlternateContent xmlns:mc="http://schemas.openxmlformats.org/markup-compatibility/2006">
          <mc:Choice Requires="x14">
            <control shapeId="2135" r:id="rId76" name="Check Box 87">
              <controlPr defaultSize="0" autoFill="0" autoLine="0" autoPict="0">
                <anchor moveWithCells="1">
                  <from>
                    <xdr:col>4</xdr:col>
                    <xdr:colOff>561975</xdr:colOff>
                    <xdr:row>62</xdr:row>
                    <xdr:rowOff>152400</xdr:rowOff>
                  </from>
                  <to>
                    <xdr:col>6</xdr:col>
                    <xdr:colOff>219075</xdr:colOff>
                    <xdr:row>64</xdr:row>
                    <xdr:rowOff>66675</xdr:rowOff>
                  </to>
                </anchor>
              </controlPr>
            </control>
          </mc:Choice>
        </mc:AlternateContent>
        <mc:AlternateContent xmlns:mc="http://schemas.openxmlformats.org/markup-compatibility/2006">
          <mc:Choice Requires="x14">
            <control shapeId="2136" r:id="rId77" name="Check Box 88">
              <controlPr defaultSize="0" autoFill="0" autoLine="0" autoPict="0">
                <anchor moveWithCells="1">
                  <from>
                    <xdr:col>4</xdr:col>
                    <xdr:colOff>561975</xdr:colOff>
                    <xdr:row>60</xdr:row>
                    <xdr:rowOff>161925</xdr:rowOff>
                  </from>
                  <to>
                    <xdr:col>6</xdr:col>
                    <xdr:colOff>209550</xdr:colOff>
                    <xdr:row>62</xdr:row>
                    <xdr:rowOff>76200</xdr:rowOff>
                  </to>
                </anchor>
              </controlPr>
            </control>
          </mc:Choice>
        </mc:AlternateContent>
        <mc:AlternateContent xmlns:mc="http://schemas.openxmlformats.org/markup-compatibility/2006">
          <mc:Choice Requires="x14">
            <control shapeId="2137" r:id="rId78" name="Check Box 89">
              <controlPr defaultSize="0" autoFill="0" autoLine="0" autoPict="0">
                <anchor moveWithCells="1">
                  <from>
                    <xdr:col>4</xdr:col>
                    <xdr:colOff>561975</xdr:colOff>
                    <xdr:row>61</xdr:row>
                    <xdr:rowOff>152400</xdr:rowOff>
                  </from>
                  <to>
                    <xdr:col>6</xdr:col>
                    <xdr:colOff>209550</xdr:colOff>
                    <xdr:row>63</xdr:row>
                    <xdr:rowOff>66675</xdr:rowOff>
                  </to>
                </anchor>
              </controlPr>
            </control>
          </mc:Choice>
        </mc:AlternateContent>
        <mc:AlternateContent xmlns:mc="http://schemas.openxmlformats.org/markup-compatibility/2006">
          <mc:Choice Requires="x14">
            <control shapeId="2140" r:id="rId79" name="Check Box 92">
              <controlPr defaultSize="0" autoFill="0" autoLine="0" autoPict="0">
                <anchor moveWithCells="1">
                  <from>
                    <xdr:col>4</xdr:col>
                    <xdr:colOff>561975</xdr:colOff>
                    <xdr:row>67</xdr:row>
                    <xdr:rowOff>142875</xdr:rowOff>
                  </from>
                  <to>
                    <xdr:col>6</xdr:col>
                    <xdr:colOff>219075</xdr:colOff>
                    <xdr:row>69</xdr:row>
                    <xdr:rowOff>57150</xdr:rowOff>
                  </to>
                </anchor>
              </controlPr>
            </control>
          </mc:Choice>
        </mc:AlternateContent>
        <mc:AlternateContent xmlns:mc="http://schemas.openxmlformats.org/markup-compatibility/2006">
          <mc:Choice Requires="x14">
            <control shapeId="2141" r:id="rId80" name="Check Box 93">
              <controlPr defaultSize="0" autoFill="0" autoLine="0" autoPict="0">
                <anchor moveWithCells="1">
                  <from>
                    <xdr:col>4</xdr:col>
                    <xdr:colOff>561975</xdr:colOff>
                    <xdr:row>65</xdr:row>
                    <xdr:rowOff>152400</xdr:rowOff>
                  </from>
                  <to>
                    <xdr:col>6</xdr:col>
                    <xdr:colOff>209550</xdr:colOff>
                    <xdr:row>67</xdr:row>
                    <xdr:rowOff>66675</xdr:rowOff>
                  </to>
                </anchor>
              </controlPr>
            </control>
          </mc:Choice>
        </mc:AlternateContent>
        <mc:AlternateContent xmlns:mc="http://schemas.openxmlformats.org/markup-compatibility/2006">
          <mc:Choice Requires="x14">
            <control shapeId="2142" r:id="rId81" name="Check Box 94">
              <controlPr defaultSize="0" autoFill="0" autoLine="0" autoPict="0">
                <anchor moveWithCells="1">
                  <from>
                    <xdr:col>4</xdr:col>
                    <xdr:colOff>561975</xdr:colOff>
                    <xdr:row>66</xdr:row>
                    <xdr:rowOff>142875</xdr:rowOff>
                  </from>
                  <to>
                    <xdr:col>6</xdr:col>
                    <xdr:colOff>209550</xdr:colOff>
                    <xdr:row>68</xdr:row>
                    <xdr:rowOff>57150</xdr:rowOff>
                  </to>
                </anchor>
              </controlPr>
            </control>
          </mc:Choice>
        </mc:AlternateContent>
        <mc:AlternateContent xmlns:mc="http://schemas.openxmlformats.org/markup-compatibility/2006">
          <mc:Choice Requires="x14">
            <control shapeId="2143" r:id="rId82" name="Check Box 95">
              <controlPr defaultSize="0" autoFill="0" autoLine="0" autoPict="0">
                <anchor moveWithCells="1">
                  <from>
                    <xdr:col>4</xdr:col>
                    <xdr:colOff>561975</xdr:colOff>
                    <xdr:row>68</xdr:row>
                    <xdr:rowOff>152400</xdr:rowOff>
                  </from>
                  <to>
                    <xdr:col>6</xdr:col>
                    <xdr:colOff>219075</xdr:colOff>
                    <xdr:row>70</xdr:row>
                    <xdr:rowOff>66675</xdr:rowOff>
                  </to>
                </anchor>
              </controlPr>
            </control>
          </mc:Choice>
        </mc:AlternateContent>
        <mc:AlternateContent xmlns:mc="http://schemas.openxmlformats.org/markup-compatibility/2006">
          <mc:Choice Requires="x14">
            <control shapeId="2144" r:id="rId83" name="Check Box 96">
              <controlPr defaultSize="0" autoFill="0" autoLine="0" autoPict="0">
                <anchor moveWithCells="1">
                  <from>
                    <xdr:col>3</xdr:col>
                    <xdr:colOff>28575</xdr:colOff>
                    <xdr:row>70</xdr:row>
                    <xdr:rowOff>152400</xdr:rowOff>
                  </from>
                  <to>
                    <xdr:col>4</xdr:col>
                    <xdr:colOff>561975</xdr:colOff>
                    <xdr:row>72</xdr:row>
                    <xdr:rowOff>76200</xdr:rowOff>
                  </to>
                </anchor>
              </controlPr>
            </control>
          </mc:Choice>
        </mc:AlternateContent>
        <mc:AlternateContent xmlns:mc="http://schemas.openxmlformats.org/markup-compatibility/2006">
          <mc:Choice Requires="x14">
            <control shapeId="2145" r:id="rId84" name="Check Box 97">
              <controlPr defaultSize="0" autoFill="0" autoLine="0" autoPict="0">
                <anchor moveWithCells="1">
                  <from>
                    <xdr:col>3</xdr:col>
                    <xdr:colOff>28575</xdr:colOff>
                    <xdr:row>71</xdr:row>
                    <xdr:rowOff>152400</xdr:rowOff>
                  </from>
                  <to>
                    <xdr:col>4</xdr:col>
                    <xdr:colOff>561975</xdr:colOff>
                    <xdr:row>73</xdr:row>
                    <xdr:rowOff>66675</xdr:rowOff>
                  </to>
                </anchor>
              </controlPr>
            </control>
          </mc:Choice>
        </mc:AlternateContent>
        <mc:AlternateContent xmlns:mc="http://schemas.openxmlformats.org/markup-compatibility/2006">
          <mc:Choice Requires="x14">
            <control shapeId="2146" r:id="rId85" name="Check Box 98">
              <controlPr defaultSize="0" autoFill="0" autoLine="0" autoPict="0">
                <anchor moveWithCells="1">
                  <from>
                    <xdr:col>3</xdr:col>
                    <xdr:colOff>28575</xdr:colOff>
                    <xdr:row>74</xdr:row>
                    <xdr:rowOff>152400</xdr:rowOff>
                  </from>
                  <to>
                    <xdr:col>4</xdr:col>
                    <xdr:colOff>561975</xdr:colOff>
                    <xdr:row>76</xdr:row>
                    <xdr:rowOff>66675</xdr:rowOff>
                  </to>
                </anchor>
              </controlPr>
            </control>
          </mc:Choice>
        </mc:AlternateContent>
        <mc:AlternateContent xmlns:mc="http://schemas.openxmlformats.org/markup-compatibility/2006">
          <mc:Choice Requires="x14">
            <control shapeId="2147" r:id="rId86" name="Check Box 99">
              <controlPr defaultSize="0" autoFill="0" autoLine="0" autoPict="0">
                <anchor moveWithCells="1">
                  <from>
                    <xdr:col>3</xdr:col>
                    <xdr:colOff>28575</xdr:colOff>
                    <xdr:row>72</xdr:row>
                    <xdr:rowOff>161925</xdr:rowOff>
                  </from>
                  <to>
                    <xdr:col>4</xdr:col>
                    <xdr:colOff>552450</xdr:colOff>
                    <xdr:row>74</xdr:row>
                    <xdr:rowOff>76200</xdr:rowOff>
                  </to>
                </anchor>
              </controlPr>
            </control>
          </mc:Choice>
        </mc:AlternateContent>
        <mc:AlternateContent xmlns:mc="http://schemas.openxmlformats.org/markup-compatibility/2006">
          <mc:Choice Requires="x14">
            <control shapeId="2148" r:id="rId87" name="Check Box 100">
              <controlPr defaultSize="0" autoFill="0" autoLine="0" autoPict="0">
                <anchor moveWithCells="1">
                  <from>
                    <xdr:col>3</xdr:col>
                    <xdr:colOff>28575</xdr:colOff>
                    <xdr:row>73</xdr:row>
                    <xdr:rowOff>152400</xdr:rowOff>
                  </from>
                  <to>
                    <xdr:col>4</xdr:col>
                    <xdr:colOff>552450</xdr:colOff>
                    <xdr:row>75</xdr:row>
                    <xdr:rowOff>66675</xdr:rowOff>
                  </to>
                </anchor>
              </controlPr>
            </control>
          </mc:Choice>
        </mc:AlternateContent>
        <mc:AlternateContent xmlns:mc="http://schemas.openxmlformats.org/markup-compatibility/2006">
          <mc:Choice Requires="x14">
            <control shapeId="2149" r:id="rId88" name="Check Box 101">
              <controlPr defaultSize="0" autoFill="0" autoLine="0" autoPict="0">
                <anchor moveWithCells="1">
                  <from>
                    <xdr:col>3</xdr:col>
                    <xdr:colOff>28575</xdr:colOff>
                    <xdr:row>76</xdr:row>
                    <xdr:rowOff>142875</xdr:rowOff>
                  </from>
                  <to>
                    <xdr:col>4</xdr:col>
                    <xdr:colOff>561975</xdr:colOff>
                    <xdr:row>78</xdr:row>
                    <xdr:rowOff>57150</xdr:rowOff>
                  </to>
                </anchor>
              </controlPr>
            </control>
          </mc:Choice>
        </mc:AlternateContent>
        <mc:AlternateContent xmlns:mc="http://schemas.openxmlformats.org/markup-compatibility/2006">
          <mc:Choice Requires="x14">
            <control shapeId="2150" r:id="rId89" name="Check Box 102">
              <controlPr defaultSize="0" autoFill="0" autoLine="0" autoPict="0">
                <anchor moveWithCells="1">
                  <from>
                    <xdr:col>3</xdr:col>
                    <xdr:colOff>28575</xdr:colOff>
                    <xdr:row>75</xdr:row>
                    <xdr:rowOff>142875</xdr:rowOff>
                  </from>
                  <to>
                    <xdr:col>4</xdr:col>
                    <xdr:colOff>561975</xdr:colOff>
                    <xdr:row>77</xdr:row>
                    <xdr:rowOff>66675</xdr:rowOff>
                  </to>
                </anchor>
              </controlPr>
            </control>
          </mc:Choice>
        </mc:AlternateContent>
        <mc:AlternateContent xmlns:mc="http://schemas.openxmlformats.org/markup-compatibility/2006">
          <mc:Choice Requires="x14">
            <control shapeId="2155" r:id="rId90" name="Check Box 107">
              <controlPr defaultSize="0" autoFill="0" autoLine="0" autoPict="0">
                <anchor moveWithCells="1">
                  <from>
                    <xdr:col>3</xdr:col>
                    <xdr:colOff>47625</xdr:colOff>
                    <xdr:row>81</xdr:row>
                    <xdr:rowOff>152400</xdr:rowOff>
                  </from>
                  <to>
                    <xdr:col>4</xdr:col>
                    <xdr:colOff>581025</xdr:colOff>
                    <xdr:row>83</xdr:row>
                    <xdr:rowOff>76200</xdr:rowOff>
                  </to>
                </anchor>
              </controlPr>
            </control>
          </mc:Choice>
        </mc:AlternateContent>
        <mc:AlternateContent xmlns:mc="http://schemas.openxmlformats.org/markup-compatibility/2006">
          <mc:Choice Requires="x14">
            <control shapeId="2156" r:id="rId91" name="Check Box 108">
              <controlPr defaultSize="0" autoFill="0" autoLine="0" autoPict="0">
                <anchor moveWithCells="1">
                  <from>
                    <xdr:col>4</xdr:col>
                    <xdr:colOff>571500</xdr:colOff>
                    <xdr:row>80</xdr:row>
                    <xdr:rowOff>161925</xdr:rowOff>
                  </from>
                  <to>
                    <xdr:col>6</xdr:col>
                    <xdr:colOff>228600</xdr:colOff>
                    <xdr:row>82</xdr:row>
                    <xdr:rowOff>76200</xdr:rowOff>
                  </to>
                </anchor>
              </controlPr>
            </control>
          </mc:Choice>
        </mc:AlternateContent>
        <mc:AlternateContent xmlns:mc="http://schemas.openxmlformats.org/markup-compatibility/2006">
          <mc:Choice Requires="x14">
            <control shapeId="2157" r:id="rId92" name="Check Box 109">
              <controlPr defaultSize="0" autoFill="0" autoLine="0" autoPict="0">
                <anchor moveWithCells="1">
                  <from>
                    <xdr:col>3</xdr:col>
                    <xdr:colOff>47625</xdr:colOff>
                    <xdr:row>85</xdr:row>
                    <xdr:rowOff>152400</xdr:rowOff>
                  </from>
                  <to>
                    <xdr:col>4</xdr:col>
                    <xdr:colOff>581025</xdr:colOff>
                    <xdr:row>87</xdr:row>
                    <xdr:rowOff>66675</xdr:rowOff>
                  </to>
                </anchor>
              </controlPr>
            </control>
          </mc:Choice>
        </mc:AlternateContent>
        <mc:AlternateContent xmlns:mc="http://schemas.openxmlformats.org/markup-compatibility/2006">
          <mc:Choice Requires="x14">
            <control shapeId="2158" r:id="rId93" name="Check Box 110">
              <controlPr defaultSize="0" autoFill="0" autoLine="0" autoPict="0">
                <anchor moveWithCells="1">
                  <from>
                    <xdr:col>3</xdr:col>
                    <xdr:colOff>47625</xdr:colOff>
                    <xdr:row>83</xdr:row>
                    <xdr:rowOff>161925</xdr:rowOff>
                  </from>
                  <to>
                    <xdr:col>4</xdr:col>
                    <xdr:colOff>571500</xdr:colOff>
                    <xdr:row>85</xdr:row>
                    <xdr:rowOff>76200</xdr:rowOff>
                  </to>
                </anchor>
              </controlPr>
            </control>
          </mc:Choice>
        </mc:AlternateContent>
        <mc:AlternateContent xmlns:mc="http://schemas.openxmlformats.org/markup-compatibility/2006">
          <mc:Choice Requires="x14">
            <control shapeId="2159" r:id="rId94" name="Check Box 111">
              <controlPr defaultSize="0" autoFill="0" autoLine="0" autoPict="0">
                <anchor moveWithCells="1">
                  <from>
                    <xdr:col>3</xdr:col>
                    <xdr:colOff>47625</xdr:colOff>
                    <xdr:row>84</xdr:row>
                    <xdr:rowOff>152400</xdr:rowOff>
                  </from>
                  <to>
                    <xdr:col>4</xdr:col>
                    <xdr:colOff>571500</xdr:colOff>
                    <xdr:row>86</xdr:row>
                    <xdr:rowOff>66675</xdr:rowOff>
                  </to>
                </anchor>
              </controlPr>
            </control>
          </mc:Choice>
        </mc:AlternateContent>
        <mc:AlternateContent xmlns:mc="http://schemas.openxmlformats.org/markup-compatibility/2006">
          <mc:Choice Requires="x14">
            <control shapeId="2160" r:id="rId95" name="Check Box 112">
              <controlPr defaultSize="0" autoFill="0" autoLine="0" autoPict="0">
                <anchor moveWithCells="1">
                  <from>
                    <xdr:col>3</xdr:col>
                    <xdr:colOff>47625</xdr:colOff>
                    <xdr:row>87</xdr:row>
                    <xdr:rowOff>142875</xdr:rowOff>
                  </from>
                  <to>
                    <xdr:col>4</xdr:col>
                    <xdr:colOff>581025</xdr:colOff>
                    <xdr:row>89</xdr:row>
                    <xdr:rowOff>57150</xdr:rowOff>
                  </to>
                </anchor>
              </controlPr>
            </control>
          </mc:Choice>
        </mc:AlternateContent>
        <mc:AlternateContent xmlns:mc="http://schemas.openxmlformats.org/markup-compatibility/2006">
          <mc:Choice Requires="x14">
            <control shapeId="2161" r:id="rId96" name="Check Box 113">
              <controlPr defaultSize="0" autoFill="0" autoLine="0" autoPict="0">
                <anchor moveWithCells="1">
                  <from>
                    <xdr:col>3</xdr:col>
                    <xdr:colOff>47625</xdr:colOff>
                    <xdr:row>86</xdr:row>
                    <xdr:rowOff>142875</xdr:rowOff>
                  </from>
                  <to>
                    <xdr:col>4</xdr:col>
                    <xdr:colOff>581025</xdr:colOff>
                    <xdr:row>88</xdr:row>
                    <xdr:rowOff>66675</xdr:rowOff>
                  </to>
                </anchor>
              </controlPr>
            </control>
          </mc:Choice>
        </mc:AlternateContent>
        <mc:AlternateContent xmlns:mc="http://schemas.openxmlformats.org/markup-compatibility/2006">
          <mc:Choice Requires="x14">
            <control shapeId="2162" r:id="rId97" name="Check Box 114">
              <controlPr defaultSize="0" autoFill="0" autoLine="0" autoPict="0">
                <anchor moveWithCells="1">
                  <from>
                    <xdr:col>3</xdr:col>
                    <xdr:colOff>47625</xdr:colOff>
                    <xdr:row>90</xdr:row>
                    <xdr:rowOff>142875</xdr:rowOff>
                  </from>
                  <to>
                    <xdr:col>4</xdr:col>
                    <xdr:colOff>581025</xdr:colOff>
                    <xdr:row>92</xdr:row>
                    <xdr:rowOff>57150</xdr:rowOff>
                  </to>
                </anchor>
              </controlPr>
            </control>
          </mc:Choice>
        </mc:AlternateContent>
        <mc:AlternateContent xmlns:mc="http://schemas.openxmlformats.org/markup-compatibility/2006">
          <mc:Choice Requires="x14">
            <control shapeId="2163" r:id="rId98" name="Check Box 115">
              <controlPr defaultSize="0" autoFill="0" autoLine="0" autoPict="0">
                <anchor moveWithCells="1">
                  <from>
                    <xdr:col>3</xdr:col>
                    <xdr:colOff>47625</xdr:colOff>
                    <xdr:row>88</xdr:row>
                    <xdr:rowOff>152400</xdr:rowOff>
                  </from>
                  <to>
                    <xdr:col>4</xdr:col>
                    <xdr:colOff>571500</xdr:colOff>
                    <xdr:row>90</xdr:row>
                    <xdr:rowOff>66675</xdr:rowOff>
                  </to>
                </anchor>
              </controlPr>
            </control>
          </mc:Choice>
        </mc:AlternateContent>
        <mc:AlternateContent xmlns:mc="http://schemas.openxmlformats.org/markup-compatibility/2006">
          <mc:Choice Requires="x14">
            <control shapeId="2164" r:id="rId99" name="Check Box 116">
              <controlPr defaultSize="0" autoFill="0" autoLine="0" autoPict="0">
                <anchor moveWithCells="1">
                  <from>
                    <xdr:col>3</xdr:col>
                    <xdr:colOff>47625</xdr:colOff>
                    <xdr:row>89</xdr:row>
                    <xdr:rowOff>142875</xdr:rowOff>
                  </from>
                  <to>
                    <xdr:col>4</xdr:col>
                    <xdr:colOff>571500</xdr:colOff>
                    <xdr:row>91</xdr:row>
                    <xdr:rowOff>57150</xdr:rowOff>
                  </to>
                </anchor>
              </controlPr>
            </control>
          </mc:Choice>
        </mc:AlternateContent>
        <mc:AlternateContent xmlns:mc="http://schemas.openxmlformats.org/markup-compatibility/2006">
          <mc:Choice Requires="x14">
            <control shapeId="2166" r:id="rId100" name="Check Box 118">
              <controlPr defaultSize="0" autoFill="0" autoLine="0" autoPict="0">
                <anchor moveWithCells="1">
                  <from>
                    <xdr:col>9</xdr:col>
                    <xdr:colOff>247650</xdr:colOff>
                    <xdr:row>88</xdr:row>
                    <xdr:rowOff>152400</xdr:rowOff>
                  </from>
                  <to>
                    <xdr:col>12</xdr:col>
                    <xdr:colOff>66675</xdr:colOff>
                    <xdr:row>90</xdr:row>
                    <xdr:rowOff>66675</xdr:rowOff>
                  </to>
                </anchor>
              </controlPr>
            </control>
          </mc:Choice>
        </mc:AlternateContent>
        <mc:AlternateContent xmlns:mc="http://schemas.openxmlformats.org/markup-compatibility/2006">
          <mc:Choice Requires="x14">
            <control shapeId="2167" r:id="rId101" name="Check Box 119">
              <controlPr defaultSize="0" autoFill="0" autoLine="0" autoPict="0">
                <anchor moveWithCells="1">
                  <from>
                    <xdr:col>9</xdr:col>
                    <xdr:colOff>247650</xdr:colOff>
                    <xdr:row>87</xdr:row>
                    <xdr:rowOff>152400</xdr:rowOff>
                  </from>
                  <to>
                    <xdr:col>12</xdr:col>
                    <xdr:colOff>57150</xdr:colOff>
                    <xdr:row>89</xdr:row>
                    <xdr:rowOff>66675</xdr:rowOff>
                  </to>
                </anchor>
              </controlPr>
            </control>
          </mc:Choice>
        </mc:AlternateContent>
        <mc:AlternateContent xmlns:mc="http://schemas.openxmlformats.org/markup-compatibility/2006">
          <mc:Choice Requires="x14">
            <control shapeId="2168" r:id="rId102" name="Check Box 120">
              <controlPr defaultSize="0" autoFill="0" autoLine="0" autoPict="0">
                <anchor moveWithCells="1">
                  <from>
                    <xdr:col>12</xdr:col>
                    <xdr:colOff>257175</xdr:colOff>
                    <xdr:row>79</xdr:row>
                    <xdr:rowOff>161925</xdr:rowOff>
                  </from>
                  <to>
                    <xdr:col>14</xdr:col>
                    <xdr:colOff>104775</xdr:colOff>
                    <xdr:row>81</xdr:row>
                    <xdr:rowOff>76200</xdr:rowOff>
                  </to>
                </anchor>
              </controlPr>
            </control>
          </mc:Choice>
        </mc:AlternateContent>
        <mc:AlternateContent xmlns:mc="http://schemas.openxmlformats.org/markup-compatibility/2006">
          <mc:Choice Requires="x14">
            <control shapeId="2169" r:id="rId103" name="Check Box 121">
              <controlPr defaultSize="0" autoFill="0" autoLine="0" autoPict="0">
                <anchor moveWithCells="1">
                  <from>
                    <xdr:col>12</xdr:col>
                    <xdr:colOff>257175</xdr:colOff>
                    <xdr:row>78</xdr:row>
                    <xdr:rowOff>161925</xdr:rowOff>
                  </from>
                  <to>
                    <xdr:col>14</xdr:col>
                    <xdr:colOff>95250</xdr:colOff>
                    <xdr:row>80</xdr:row>
                    <xdr:rowOff>76200</xdr:rowOff>
                  </to>
                </anchor>
              </controlPr>
            </control>
          </mc:Choice>
        </mc:AlternateContent>
        <mc:AlternateContent xmlns:mc="http://schemas.openxmlformats.org/markup-compatibility/2006">
          <mc:Choice Requires="x14">
            <control shapeId="2170" r:id="rId104" name="Check Box 122">
              <controlPr defaultSize="0" autoFill="0" autoLine="0" autoPict="0">
                <anchor moveWithCells="1">
                  <from>
                    <xdr:col>8</xdr:col>
                    <xdr:colOff>38100</xdr:colOff>
                    <xdr:row>79</xdr:row>
                    <xdr:rowOff>152400</xdr:rowOff>
                  </from>
                  <to>
                    <xdr:col>10</xdr:col>
                    <xdr:colOff>104775</xdr:colOff>
                    <xdr:row>81</xdr:row>
                    <xdr:rowOff>66675</xdr:rowOff>
                  </to>
                </anchor>
              </controlPr>
            </control>
          </mc:Choice>
        </mc:AlternateContent>
        <mc:AlternateContent xmlns:mc="http://schemas.openxmlformats.org/markup-compatibility/2006">
          <mc:Choice Requires="x14">
            <control shapeId="2171" r:id="rId105" name="Check Box 123">
              <controlPr defaultSize="0" autoFill="0" autoLine="0" autoPict="0">
                <anchor moveWithCells="1">
                  <from>
                    <xdr:col>8</xdr:col>
                    <xdr:colOff>38100</xdr:colOff>
                    <xdr:row>78</xdr:row>
                    <xdr:rowOff>152400</xdr:rowOff>
                  </from>
                  <to>
                    <xdr:col>10</xdr:col>
                    <xdr:colOff>95250</xdr:colOff>
                    <xdr:row>80</xdr:row>
                    <xdr:rowOff>66675</xdr:rowOff>
                  </to>
                </anchor>
              </controlPr>
            </control>
          </mc:Choice>
        </mc:AlternateContent>
        <mc:AlternateContent xmlns:mc="http://schemas.openxmlformats.org/markup-compatibility/2006">
          <mc:Choice Requires="x14">
            <control shapeId="2172" r:id="rId106" name="Check Box 124">
              <controlPr defaultSize="0" autoFill="0" autoLine="0" autoPict="0">
                <anchor moveWithCells="1">
                  <from>
                    <xdr:col>4</xdr:col>
                    <xdr:colOff>571500</xdr:colOff>
                    <xdr:row>79</xdr:row>
                    <xdr:rowOff>152400</xdr:rowOff>
                  </from>
                  <to>
                    <xdr:col>6</xdr:col>
                    <xdr:colOff>228600</xdr:colOff>
                    <xdr:row>81</xdr:row>
                    <xdr:rowOff>66675</xdr:rowOff>
                  </to>
                </anchor>
              </controlPr>
            </control>
          </mc:Choice>
        </mc:AlternateContent>
        <mc:AlternateContent xmlns:mc="http://schemas.openxmlformats.org/markup-compatibility/2006">
          <mc:Choice Requires="x14">
            <control shapeId="2173" r:id="rId107" name="Check Box 125">
              <controlPr defaultSize="0" autoFill="0" autoLine="0" autoPict="0">
                <anchor moveWithCells="1">
                  <from>
                    <xdr:col>4</xdr:col>
                    <xdr:colOff>571500</xdr:colOff>
                    <xdr:row>78</xdr:row>
                    <xdr:rowOff>152400</xdr:rowOff>
                  </from>
                  <to>
                    <xdr:col>6</xdr:col>
                    <xdr:colOff>219075</xdr:colOff>
                    <xdr:row>80</xdr:row>
                    <xdr:rowOff>66675</xdr:rowOff>
                  </to>
                </anchor>
              </controlPr>
            </control>
          </mc:Choice>
        </mc:AlternateContent>
        <mc:AlternateContent xmlns:mc="http://schemas.openxmlformats.org/markup-compatibility/2006">
          <mc:Choice Requires="x14">
            <control shapeId="2177" r:id="rId108" name="Check Box 129">
              <controlPr defaultSize="0" autoFill="0" autoLine="0" autoPict="0">
                <anchor moveWithCells="1">
                  <from>
                    <xdr:col>3</xdr:col>
                    <xdr:colOff>47625</xdr:colOff>
                    <xdr:row>46</xdr:row>
                    <xdr:rowOff>19050</xdr:rowOff>
                  </from>
                  <to>
                    <xdr:col>4</xdr:col>
                    <xdr:colOff>581025</xdr:colOff>
                    <xdr:row>46</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03"/>
  <sheetViews>
    <sheetView showGridLines="0" zoomScale="85" zoomScaleNormal="85" zoomScaleSheetLayoutView="100" workbookViewId="0">
      <selection activeCell="O9" sqref="O9"/>
    </sheetView>
  </sheetViews>
  <sheetFormatPr defaultRowHeight="16.5" customHeight="1"/>
  <cols>
    <col min="1" max="1" width="4.625" style="44" customWidth="1"/>
    <col min="2" max="2" width="4" style="44" customWidth="1"/>
    <col min="3" max="3" width="10.25" style="44" customWidth="1"/>
    <col min="4" max="4" width="3.25" style="44" bestFit="1" customWidth="1"/>
    <col min="5" max="5" width="10.375" style="44" customWidth="1"/>
    <col min="6" max="6" width="4.375" style="44" customWidth="1"/>
    <col min="7" max="7" width="5.875" style="44" customWidth="1"/>
    <col min="8" max="8" width="6.125" style="44" customWidth="1"/>
    <col min="9" max="9" width="3.25" style="44" bestFit="1" customWidth="1"/>
    <col min="10" max="10" width="6.125" style="44" customWidth="1"/>
    <col min="11" max="12" width="3.25" style="44" bestFit="1" customWidth="1"/>
    <col min="13" max="14" width="6.125" style="44" customWidth="1"/>
    <col min="15" max="15" width="5.625" style="44" customWidth="1"/>
    <col min="16" max="17" width="3.25" style="44" bestFit="1" customWidth="1"/>
    <col min="18" max="18" width="0.875" style="44" customWidth="1"/>
    <col min="19" max="19" width="6.125" style="142" hidden="1" customWidth="1"/>
    <col min="20" max="20" width="14.25" style="142" hidden="1" customWidth="1"/>
    <col min="21" max="21" width="20" style="142" hidden="1" customWidth="1"/>
    <col min="22" max="22" width="0" style="142" hidden="1" customWidth="1"/>
    <col min="23" max="23" width="4" style="142" hidden="1" customWidth="1"/>
    <col min="24" max="24" width="5" style="142" hidden="1" customWidth="1"/>
    <col min="25" max="25" width="10.875" style="142" hidden="1" customWidth="1"/>
    <col min="26" max="26" width="14.625" style="142" hidden="1" customWidth="1"/>
    <col min="27" max="27" width="34.75" style="142" hidden="1" customWidth="1"/>
    <col min="28" max="28" width="7.125" style="142" hidden="1" customWidth="1"/>
    <col min="29" max="29" width="14.625" style="142" hidden="1" customWidth="1"/>
    <col min="30" max="30" width="16.25" style="142" hidden="1" customWidth="1"/>
    <col min="31" max="31" width="3.5" style="142" hidden="1" customWidth="1"/>
    <col min="32" max="37" width="0" style="142" hidden="1" customWidth="1"/>
    <col min="38" max="16384" width="9" style="112"/>
  </cols>
  <sheetData>
    <row r="1" spans="1:27" ht="16.5" customHeight="1">
      <c r="T1" s="143"/>
      <c r="U1" s="143">
        <v>2</v>
      </c>
    </row>
    <row r="2" spans="1:27" ht="18" customHeight="1">
      <c r="A2" s="70" t="s">
        <v>105</v>
      </c>
      <c r="B2" s="50" t="s">
        <v>106</v>
      </c>
      <c r="T2" s="111"/>
      <c r="U2" s="111" t="s">
        <v>517</v>
      </c>
      <c r="V2" s="142" t="str">
        <f>'表紙～Ｑ1-5'!X40</f>
        <v/>
      </c>
    </row>
    <row r="3" spans="1:27" ht="18" customHeight="1">
      <c r="B3" s="50" t="s">
        <v>107</v>
      </c>
      <c r="T3" s="111"/>
      <c r="U3" s="111" t="s">
        <v>372</v>
      </c>
      <c r="V3" s="142" t="str">
        <f>'表紙～Ｑ1-5'!X41</f>
        <v/>
      </c>
    </row>
    <row r="4" spans="1:27" ht="18" customHeight="1">
      <c r="B4" s="50" t="s">
        <v>108</v>
      </c>
      <c r="T4" s="111"/>
      <c r="U4" s="111" t="s">
        <v>518</v>
      </c>
      <c r="V4" s="142" t="e">
        <f>'表紙～Ｑ1-5'!X46</f>
        <v>#N/A</v>
      </c>
    </row>
    <row r="5" spans="1:27" ht="18" customHeight="1">
      <c r="T5" s="111"/>
      <c r="U5" s="111" t="s">
        <v>432</v>
      </c>
      <c r="V5" s="144">
        <v>1</v>
      </c>
    </row>
    <row r="6" spans="1:27" ht="18" customHeight="1" thickBot="1">
      <c r="B6" s="273" t="s">
        <v>2394</v>
      </c>
      <c r="C6" s="290" t="s">
        <v>57</v>
      </c>
      <c r="D6" s="113"/>
      <c r="E6" s="114" t="s">
        <v>58</v>
      </c>
      <c r="F6" s="114"/>
      <c r="G6" s="114"/>
      <c r="H6" s="114"/>
      <c r="I6" s="113"/>
      <c r="J6" s="114" t="s">
        <v>59</v>
      </c>
      <c r="K6" s="114"/>
      <c r="L6" s="114"/>
      <c r="M6" s="113"/>
      <c r="N6" s="114" t="s">
        <v>60</v>
      </c>
      <c r="O6" s="114"/>
      <c r="P6" s="114"/>
      <c r="Q6" s="115"/>
      <c r="T6" s="111"/>
      <c r="U6" s="111" t="s">
        <v>57</v>
      </c>
      <c r="X6" s="145" t="s">
        <v>2296</v>
      </c>
    </row>
    <row r="7" spans="1:27" ht="18" customHeight="1" thickBot="1">
      <c r="B7" s="274"/>
      <c r="C7" s="291"/>
      <c r="D7" s="116" t="s">
        <v>358</v>
      </c>
      <c r="E7" s="116"/>
      <c r="F7" s="116"/>
      <c r="G7" s="116"/>
      <c r="H7" s="116"/>
      <c r="I7" s="116"/>
      <c r="J7" s="116"/>
      <c r="K7" s="116"/>
      <c r="L7" s="116"/>
      <c r="M7" s="116"/>
      <c r="N7" s="116"/>
      <c r="O7" s="116"/>
      <c r="P7" s="116"/>
      <c r="Q7" s="117"/>
      <c r="T7" s="142" t="s">
        <v>2198</v>
      </c>
      <c r="U7" s="142" t="s">
        <v>2199</v>
      </c>
      <c r="V7" s="142" t="b">
        <v>0</v>
      </c>
      <c r="W7" s="142" t="s">
        <v>485</v>
      </c>
      <c r="X7" s="146" t="str">
        <f>IF(V7=TRUE,W7,"")</f>
        <v/>
      </c>
      <c r="Y7" s="147" t="s">
        <v>2208</v>
      </c>
      <c r="Z7" s="148" t="str">
        <f>X7&amp;X8&amp;X9</f>
        <v/>
      </c>
      <c r="AA7" s="142" t="str">
        <f>IF(V7=TRUE,1,"")</f>
        <v/>
      </c>
    </row>
    <row r="8" spans="1:27" ht="18" customHeight="1">
      <c r="B8" s="274"/>
      <c r="C8" s="291"/>
      <c r="D8" s="116" t="s">
        <v>110</v>
      </c>
      <c r="E8" s="116"/>
      <c r="F8" s="116"/>
      <c r="G8" s="116"/>
      <c r="H8" s="116"/>
      <c r="I8" s="116"/>
      <c r="J8" s="116"/>
      <c r="K8" s="116"/>
      <c r="L8" s="116"/>
      <c r="M8" s="116"/>
      <c r="N8" s="116"/>
      <c r="O8" s="116"/>
      <c r="P8" s="116"/>
      <c r="Q8" s="117"/>
      <c r="U8" s="142" t="s">
        <v>2200</v>
      </c>
      <c r="V8" s="142" t="b">
        <v>0</v>
      </c>
      <c r="W8" s="142" t="s">
        <v>486</v>
      </c>
      <c r="X8" s="146" t="str">
        <f t="shared" ref="X8:X9" si="0">IF(V8=TRUE,W8,"")</f>
        <v/>
      </c>
    </row>
    <row r="9" spans="1:27" ht="18" customHeight="1" thickBot="1">
      <c r="B9" s="274"/>
      <c r="C9" s="291"/>
      <c r="D9" s="116"/>
      <c r="E9" s="116"/>
      <c r="F9" s="116"/>
      <c r="G9" s="116"/>
      <c r="H9" s="116"/>
      <c r="I9" s="116"/>
      <c r="J9" s="116"/>
      <c r="K9" s="116"/>
      <c r="L9" s="116"/>
      <c r="M9" s="116"/>
      <c r="N9" s="118" t="s">
        <v>61</v>
      </c>
      <c r="O9" s="169"/>
      <c r="P9" s="116"/>
      <c r="Q9" s="117"/>
      <c r="T9" s="142" t="s">
        <v>2227</v>
      </c>
      <c r="U9" s="142" t="s">
        <v>2201</v>
      </c>
      <c r="V9" s="142" t="b">
        <v>0</v>
      </c>
      <c r="W9" s="142" t="s">
        <v>487</v>
      </c>
      <c r="X9" s="146" t="str">
        <f t="shared" si="0"/>
        <v/>
      </c>
    </row>
    <row r="10" spans="1:27" ht="18" customHeight="1" thickBot="1">
      <c r="B10" s="274"/>
      <c r="C10" s="291"/>
      <c r="D10" s="116" t="s">
        <v>111</v>
      </c>
      <c r="E10" s="116"/>
      <c r="F10" s="116"/>
      <c r="G10" s="116"/>
      <c r="H10" s="116"/>
      <c r="I10" s="116"/>
      <c r="J10" s="116"/>
      <c r="K10" s="116"/>
      <c r="L10" s="116"/>
      <c r="M10" s="116"/>
      <c r="N10" s="116"/>
      <c r="O10" s="116"/>
      <c r="P10" s="116"/>
      <c r="Q10" s="117"/>
      <c r="U10" s="145"/>
      <c r="X10" s="145"/>
      <c r="Y10" s="147" t="s">
        <v>2206</v>
      </c>
      <c r="Z10" s="148" t="str">
        <f>IF(O9="","",O9)</f>
        <v/>
      </c>
    </row>
    <row r="11" spans="1:27" ht="18" customHeight="1" thickBot="1">
      <c r="B11" s="274"/>
      <c r="C11" s="292"/>
      <c r="D11" s="119"/>
      <c r="E11" s="119"/>
      <c r="F11" s="120"/>
      <c r="G11" s="119" t="s">
        <v>62</v>
      </c>
      <c r="H11" s="119"/>
      <c r="I11" s="119"/>
      <c r="J11" s="119"/>
      <c r="K11" s="119"/>
      <c r="L11" s="120"/>
      <c r="M11" s="119" t="s">
        <v>63</v>
      </c>
      <c r="N11" s="119"/>
      <c r="O11" s="119"/>
      <c r="P11" s="119"/>
      <c r="Q11" s="121"/>
      <c r="T11" s="146" t="s">
        <v>2228</v>
      </c>
      <c r="U11" s="149" t="s">
        <v>62</v>
      </c>
      <c r="V11" s="142" t="b">
        <v>0</v>
      </c>
      <c r="W11" s="142" t="s">
        <v>485</v>
      </c>
      <c r="X11" s="146" t="str">
        <f>IF(V11=TRUE,W11,"")</f>
        <v/>
      </c>
    </row>
    <row r="12" spans="1:27" ht="18" customHeight="1" thickBot="1">
      <c r="B12" s="274"/>
      <c r="C12" s="276" t="s">
        <v>68</v>
      </c>
      <c r="D12" s="113"/>
      <c r="E12" s="114" t="s">
        <v>64</v>
      </c>
      <c r="F12" s="114"/>
      <c r="G12" s="114"/>
      <c r="H12" s="113"/>
      <c r="I12" s="113"/>
      <c r="J12" s="114" t="s">
        <v>65</v>
      </c>
      <c r="K12" s="114"/>
      <c r="L12" s="114"/>
      <c r="M12" s="114"/>
      <c r="N12" s="114"/>
      <c r="O12" s="114"/>
      <c r="P12" s="114"/>
      <c r="Q12" s="115"/>
      <c r="U12" s="149" t="s">
        <v>63</v>
      </c>
      <c r="V12" s="142" t="b">
        <v>0</v>
      </c>
      <c r="W12" s="142" t="s">
        <v>486</v>
      </c>
      <c r="X12" s="146" t="str">
        <f>IF(V12=TRUE,W12,"")</f>
        <v/>
      </c>
      <c r="Y12" s="147" t="s">
        <v>2214</v>
      </c>
      <c r="Z12" s="148" t="str">
        <f>X11&amp;X12</f>
        <v/>
      </c>
      <c r="AA12" s="142">
        <f>COUNTIF(V11:V12,TRUE)</f>
        <v>0</v>
      </c>
    </row>
    <row r="13" spans="1:27" ht="18" customHeight="1" thickBot="1">
      <c r="B13" s="274"/>
      <c r="C13" s="278"/>
      <c r="D13" s="120"/>
      <c r="E13" s="119" t="s">
        <v>66</v>
      </c>
      <c r="F13" s="119"/>
      <c r="G13" s="119"/>
      <c r="H13" s="119"/>
      <c r="I13" s="120"/>
      <c r="J13" s="119" t="s">
        <v>67</v>
      </c>
      <c r="K13" s="119"/>
      <c r="L13" s="119"/>
      <c r="M13" s="120"/>
      <c r="N13" s="119" t="s">
        <v>109</v>
      </c>
      <c r="O13" s="119"/>
      <c r="P13" s="119"/>
      <c r="Q13" s="121"/>
    </row>
    <row r="14" spans="1:27" ht="18" customHeight="1" thickBot="1">
      <c r="B14" s="274"/>
      <c r="C14" s="276" t="s">
        <v>79</v>
      </c>
      <c r="D14" s="113"/>
      <c r="E14" s="114" t="s">
        <v>69</v>
      </c>
      <c r="F14" s="114"/>
      <c r="G14" s="114"/>
      <c r="H14" s="114"/>
      <c r="I14" s="113"/>
      <c r="J14" s="113"/>
      <c r="K14" s="114" t="s">
        <v>70</v>
      </c>
      <c r="L14" s="114"/>
      <c r="M14" s="114"/>
      <c r="N14" s="114"/>
      <c r="O14" s="114"/>
      <c r="P14" s="114"/>
      <c r="Q14" s="115"/>
      <c r="T14" s="145" t="s">
        <v>2229</v>
      </c>
      <c r="U14" s="142" t="s">
        <v>2209</v>
      </c>
      <c r="V14" s="142" t="b">
        <v>0</v>
      </c>
      <c r="W14" s="142" t="s">
        <v>485</v>
      </c>
      <c r="X14" s="146" t="str">
        <f>IF(V14=TRUE,W14,"")</f>
        <v/>
      </c>
      <c r="Y14" s="147" t="s">
        <v>2207</v>
      </c>
      <c r="Z14" s="148" t="str">
        <f>X14&amp;X15&amp;X16&amp;X17&amp;X18</f>
        <v/>
      </c>
    </row>
    <row r="15" spans="1:27" ht="18" customHeight="1">
      <c r="B15" s="274"/>
      <c r="C15" s="277"/>
      <c r="D15" s="122"/>
      <c r="E15" s="116" t="s">
        <v>71</v>
      </c>
      <c r="F15" s="116"/>
      <c r="G15" s="116"/>
      <c r="H15" s="116"/>
      <c r="I15" s="122"/>
      <c r="J15" s="122"/>
      <c r="K15" s="116" t="s">
        <v>72</v>
      </c>
      <c r="L15" s="116"/>
      <c r="M15" s="116"/>
      <c r="N15" s="116"/>
      <c r="O15" s="116"/>
      <c r="P15" s="116"/>
      <c r="Q15" s="117"/>
      <c r="U15" s="142" t="s">
        <v>2210</v>
      </c>
      <c r="V15" s="142" t="b">
        <v>0</v>
      </c>
      <c r="W15" s="142" t="s">
        <v>486</v>
      </c>
      <c r="X15" s="146" t="str">
        <f t="shared" ref="X15:X30" si="1">IF(V15=TRUE,W15,"")</f>
        <v/>
      </c>
      <c r="Y15" s="145" t="s">
        <v>2204</v>
      </c>
      <c r="Z15" s="142">
        <f>COUNTIF(V14:V18,TRUE)</f>
        <v>0</v>
      </c>
    </row>
    <row r="16" spans="1:27" ht="18" customHeight="1">
      <c r="B16" s="274"/>
      <c r="C16" s="277"/>
      <c r="D16" s="122"/>
      <c r="E16" s="116" t="s">
        <v>75</v>
      </c>
      <c r="F16" s="116"/>
      <c r="G16" s="116"/>
      <c r="H16" s="116"/>
      <c r="I16" s="122"/>
      <c r="J16" s="122"/>
      <c r="K16" s="116" t="s">
        <v>73</v>
      </c>
      <c r="L16" s="116"/>
      <c r="M16" s="116"/>
      <c r="N16" s="116"/>
      <c r="O16" s="116"/>
      <c r="P16" s="116"/>
      <c r="Q16" s="117"/>
      <c r="U16" s="142" t="s">
        <v>2211</v>
      </c>
      <c r="V16" s="142" t="b">
        <v>0</v>
      </c>
      <c r="W16" s="142" t="s">
        <v>487</v>
      </c>
      <c r="X16" s="146" t="str">
        <f t="shared" si="1"/>
        <v/>
      </c>
    </row>
    <row r="17" spans="2:27" ht="18" customHeight="1" thickBot="1">
      <c r="B17" s="274"/>
      <c r="C17" s="277"/>
      <c r="D17" s="122"/>
      <c r="E17" s="116" t="s">
        <v>74</v>
      </c>
      <c r="F17" s="116"/>
      <c r="G17" s="116"/>
      <c r="H17" s="116"/>
      <c r="I17" s="122"/>
      <c r="J17" s="122"/>
      <c r="K17" s="116" t="s">
        <v>76</v>
      </c>
      <c r="L17" s="116"/>
      <c r="M17" s="116"/>
      <c r="N17" s="116"/>
      <c r="O17" s="116"/>
      <c r="P17" s="116"/>
      <c r="Q17" s="117"/>
      <c r="U17" s="142" t="s">
        <v>2212</v>
      </c>
      <c r="V17" s="142" t="b">
        <v>0</v>
      </c>
      <c r="W17" s="142" t="s">
        <v>488</v>
      </c>
      <c r="X17" s="146" t="str">
        <f t="shared" si="1"/>
        <v/>
      </c>
    </row>
    <row r="18" spans="2:27" ht="18" customHeight="1" thickBot="1">
      <c r="B18" s="274"/>
      <c r="C18" s="277"/>
      <c r="D18" s="122"/>
      <c r="E18" s="116" t="s">
        <v>77</v>
      </c>
      <c r="F18" s="116"/>
      <c r="G18" s="116"/>
      <c r="H18" s="116"/>
      <c r="I18" s="122"/>
      <c r="J18" s="122"/>
      <c r="K18" s="116" t="s">
        <v>78</v>
      </c>
      <c r="L18" s="116"/>
      <c r="M18" s="116"/>
      <c r="N18" s="116"/>
      <c r="O18" s="116"/>
      <c r="P18" s="116"/>
      <c r="Q18" s="117"/>
      <c r="U18" s="142" t="s">
        <v>2213</v>
      </c>
      <c r="V18" s="142" t="b">
        <v>0</v>
      </c>
      <c r="W18" s="142" t="s">
        <v>489</v>
      </c>
      <c r="X18" s="146" t="str">
        <f t="shared" si="1"/>
        <v/>
      </c>
      <c r="Y18" s="147" t="s">
        <v>2231</v>
      </c>
      <c r="Z18" s="148" t="str">
        <f>X19&amp;X20&amp;X21&amp;X22&amp;X23&amp;X24&amp;X25&amp;X26&amp;X27&amp;X28&amp;X29&amp;X30</f>
        <v/>
      </c>
    </row>
    <row r="19" spans="2:27" ht="18" customHeight="1">
      <c r="B19" s="274"/>
      <c r="C19" s="278"/>
      <c r="D19" s="120"/>
      <c r="E19" s="119" t="s">
        <v>81</v>
      </c>
      <c r="F19" s="119"/>
      <c r="G19" s="119"/>
      <c r="H19" s="119"/>
      <c r="I19" s="120"/>
      <c r="J19" s="120"/>
      <c r="K19" s="119" t="s">
        <v>369</v>
      </c>
      <c r="L19" s="119"/>
      <c r="M19" s="119"/>
      <c r="N19" s="295"/>
      <c r="O19" s="295"/>
      <c r="P19" s="295"/>
      <c r="Q19" s="123" t="s">
        <v>3</v>
      </c>
      <c r="T19" s="145" t="s">
        <v>2231</v>
      </c>
      <c r="U19" s="150" t="s">
        <v>2215</v>
      </c>
      <c r="V19" s="142" t="b">
        <v>0</v>
      </c>
      <c r="W19" s="142" t="s">
        <v>485</v>
      </c>
      <c r="X19" s="146" t="str">
        <f t="shared" si="1"/>
        <v/>
      </c>
      <c r="Y19" s="142">
        <f>N19</f>
        <v>0</v>
      </c>
      <c r="Z19" s="142" t="str">
        <f>IF(N19="","",N19)</f>
        <v/>
      </c>
    </row>
    <row r="20" spans="2:27" ht="18" customHeight="1">
      <c r="B20" s="274"/>
      <c r="C20" s="293" t="s">
        <v>80</v>
      </c>
      <c r="D20" s="124" t="s">
        <v>112</v>
      </c>
      <c r="E20" s="125"/>
      <c r="F20" s="113"/>
      <c r="G20" s="114" t="s">
        <v>116</v>
      </c>
      <c r="H20" s="114"/>
      <c r="I20" s="118"/>
      <c r="J20" s="118"/>
      <c r="K20" s="116" t="s">
        <v>117</v>
      </c>
      <c r="L20" s="114"/>
      <c r="M20" s="125"/>
      <c r="N20" s="125"/>
      <c r="O20" s="126" t="s">
        <v>118</v>
      </c>
      <c r="P20" s="114"/>
      <c r="Q20" s="115"/>
      <c r="U20" s="150" t="s">
        <v>2216</v>
      </c>
      <c r="V20" s="142" t="b">
        <v>0</v>
      </c>
      <c r="W20" s="142" t="s">
        <v>486</v>
      </c>
      <c r="X20" s="146" t="str">
        <f t="shared" si="1"/>
        <v/>
      </c>
    </row>
    <row r="21" spans="2:27" ht="18" customHeight="1">
      <c r="B21" s="274"/>
      <c r="C21" s="294"/>
      <c r="D21" s="127" t="s">
        <v>113</v>
      </c>
      <c r="E21" s="118"/>
      <c r="F21" s="122"/>
      <c r="G21" s="116" t="s">
        <v>114</v>
      </c>
      <c r="H21" s="116"/>
      <c r="I21" s="122"/>
      <c r="J21" s="122"/>
      <c r="K21" s="116" t="s">
        <v>115</v>
      </c>
      <c r="L21" s="116"/>
      <c r="M21" s="122"/>
      <c r="N21" s="122"/>
      <c r="O21" s="128" t="s">
        <v>119</v>
      </c>
      <c r="P21" s="116"/>
      <c r="Q21" s="117"/>
      <c r="U21" s="150" t="s">
        <v>2217</v>
      </c>
      <c r="V21" s="142" t="b">
        <v>0</v>
      </c>
      <c r="W21" s="142" t="s">
        <v>487</v>
      </c>
      <c r="X21" s="146" t="str">
        <f t="shared" si="1"/>
        <v/>
      </c>
    </row>
    <row r="22" spans="2:27" ht="18" customHeight="1">
      <c r="B22" s="274"/>
      <c r="C22" s="129" t="s">
        <v>2234</v>
      </c>
      <c r="D22" s="130"/>
      <c r="E22" s="131" t="s">
        <v>82</v>
      </c>
      <c r="F22" s="130"/>
      <c r="G22" s="131" t="s">
        <v>83</v>
      </c>
      <c r="H22" s="131"/>
      <c r="I22" s="131"/>
      <c r="J22" s="130"/>
      <c r="K22" s="131" t="s">
        <v>84</v>
      </c>
      <c r="L22" s="131"/>
      <c r="M22" s="131"/>
      <c r="N22" s="130"/>
      <c r="O22" s="131" t="s">
        <v>5</v>
      </c>
      <c r="P22" s="131"/>
      <c r="Q22" s="132"/>
      <c r="U22" s="150" t="s">
        <v>2218</v>
      </c>
      <c r="V22" s="142" t="b">
        <v>0</v>
      </c>
      <c r="W22" s="142" t="s">
        <v>488</v>
      </c>
      <c r="X22" s="146" t="str">
        <f t="shared" si="1"/>
        <v/>
      </c>
    </row>
    <row r="23" spans="2:27" ht="18" customHeight="1">
      <c r="B23" s="274"/>
      <c r="C23" s="129" t="s">
        <v>86</v>
      </c>
      <c r="D23" s="130"/>
      <c r="E23" s="131" t="s">
        <v>516</v>
      </c>
      <c r="F23" s="130"/>
      <c r="G23" s="131" t="s">
        <v>85</v>
      </c>
      <c r="H23" s="131"/>
      <c r="I23" s="131"/>
      <c r="J23" s="131"/>
      <c r="K23" s="131"/>
      <c r="L23" s="131"/>
      <c r="M23" s="131"/>
      <c r="N23" s="131"/>
      <c r="O23" s="131"/>
      <c r="P23" s="131"/>
      <c r="Q23" s="132"/>
      <c r="U23" s="150" t="s">
        <v>2219</v>
      </c>
      <c r="V23" s="142" t="b">
        <v>0</v>
      </c>
      <c r="W23" s="142" t="s">
        <v>489</v>
      </c>
      <c r="X23" s="146" t="str">
        <f t="shared" si="1"/>
        <v/>
      </c>
    </row>
    <row r="24" spans="2:27" ht="18" customHeight="1">
      <c r="B24" s="274"/>
      <c r="C24" s="129" t="s">
        <v>87</v>
      </c>
      <c r="D24" s="130"/>
      <c r="E24" s="131" t="s">
        <v>88</v>
      </c>
      <c r="F24" s="130"/>
      <c r="G24" s="130"/>
      <c r="H24" s="131" t="s">
        <v>89</v>
      </c>
      <c r="I24" s="131"/>
      <c r="J24" s="131"/>
      <c r="K24" s="130"/>
      <c r="L24" s="131" t="s">
        <v>4</v>
      </c>
      <c r="M24" s="131"/>
      <c r="N24" s="131"/>
      <c r="O24" s="131"/>
      <c r="P24" s="131"/>
      <c r="Q24" s="132"/>
      <c r="U24" s="150" t="s">
        <v>2220</v>
      </c>
      <c r="V24" s="142" t="b">
        <v>0</v>
      </c>
      <c r="W24" s="142" t="s">
        <v>490</v>
      </c>
      <c r="X24" s="146" t="str">
        <f t="shared" si="1"/>
        <v/>
      </c>
    </row>
    <row r="25" spans="2:27" ht="18" customHeight="1">
      <c r="B25" s="274"/>
      <c r="C25" s="276" t="s">
        <v>97</v>
      </c>
      <c r="D25" s="113"/>
      <c r="E25" s="114" t="s">
        <v>90</v>
      </c>
      <c r="F25" s="114"/>
      <c r="G25" s="114"/>
      <c r="H25" s="114"/>
      <c r="I25" s="114"/>
      <c r="J25" s="113"/>
      <c r="K25" s="114"/>
      <c r="L25" s="114"/>
      <c r="M25" s="114"/>
      <c r="N25" s="114"/>
      <c r="O25" s="114"/>
      <c r="P25" s="114"/>
      <c r="Q25" s="115"/>
      <c r="U25" s="150" t="s">
        <v>2221</v>
      </c>
      <c r="V25" s="142" t="b">
        <v>0</v>
      </c>
      <c r="W25" s="142" t="s">
        <v>491</v>
      </c>
      <c r="X25" s="146" t="str">
        <f t="shared" si="1"/>
        <v/>
      </c>
    </row>
    <row r="26" spans="2:27" ht="18" customHeight="1">
      <c r="B26" s="274"/>
      <c r="C26" s="277"/>
      <c r="D26" s="133"/>
      <c r="E26" s="116" t="s">
        <v>91</v>
      </c>
      <c r="F26" s="116"/>
      <c r="G26" s="116"/>
      <c r="H26" s="116"/>
      <c r="I26" s="116"/>
      <c r="J26" s="122"/>
      <c r="K26" s="116"/>
      <c r="L26" s="116"/>
      <c r="M26" s="116"/>
      <c r="N26" s="116"/>
      <c r="O26" s="116"/>
      <c r="P26" s="116"/>
      <c r="Q26" s="117"/>
      <c r="U26" s="150" t="s">
        <v>2222</v>
      </c>
      <c r="V26" s="142" t="b">
        <v>0</v>
      </c>
      <c r="W26" s="142" t="s">
        <v>492</v>
      </c>
      <c r="X26" s="146" t="str">
        <f t="shared" si="1"/>
        <v/>
      </c>
    </row>
    <row r="27" spans="2:27" ht="18" customHeight="1">
      <c r="B27" s="274"/>
      <c r="C27" s="277"/>
      <c r="D27" s="122"/>
      <c r="E27" s="116" t="s">
        <v>92</v>
      </c>
      <c r="F27" s="116"/>
      <c r="G27" s="116"/>
      <c r="H27" s="116"/>
      <c r="I27" s="116"/>
      <c r="J27" s="116"/>
      <c r="K27" s="116"/>
      <c r="L27" s="116"/>
      <c r="M27" s="116"/>
      <c r="N27" s="116"/>
      <c r="O27" s="116"/>
      <c r="P27" s="116"/>
      <c r="Q27" s="117"/>
      <c r="U27" s="150" t="s">
        <v>2223</v>
      </c>
      <c r="V27" s="142" t="b">
        <v>0</v>
      </c>
      <c r="W27" s="142" t="s">
        <v>493</v>
      </c>
      <c r="X27" s="146" t="str">
        <f t="shared" si="1"/>
        <v/>
      </c>
    </row>
    <row r="28" spans="2:27" ht="18" customHeight="1">
      <c r="B28" s="274"/>
      <c r="C28" s="277"/>
      <c r="D28" s="122"/>
      <c r="E28" s="116" t="s">
        <v>93</v>
      </c>
      <c r="F28" s="116"/>
      <c r="G28" s="116"/>
      <c r="H28" s="116"/>
      <c r="I28" s="116"/>
      <c r="J28" s="116"/>
      <c r="K28" s="116"/>
      <c r="L28" s="116"/>
      <c r="M28" s="116"/>
      <c r="N28" s="116"/>
      <c r="O28" s="116"/>
      <c r="P28" s="116"/>
      <c r="Q28" s="117"/>
      <c r="U28" s="150" t="s">
        <v>2224</v>
      </c>
      <c r="V28" s="142" t="b">
        <v>0</v>
      </c>
      <c r="W28" s="142" t="s">
        <v>494</v>
      </c>
      <c r="X28" s="146" t="str">
        <f t="shared" si="1"/>
        <v/>
      </c>
    </row>
    <row r="29" spans="2:27" ht="18" customHeight="1">
      <c r="B29" s="274"/>
      <c r="C29" s="277"/>
      <c r="D29" s="122"/>
      <c r="E29" s="116" t="s">
        <v>94</v>
      </c>
      <c r="F29" s="116"/>
      <c r="G29" s="116"/>
      <c r="H29" s="116"/>
      <c r="I29" s="116"/>
      <c r="J29" s="116"/>
      <c r="K29" s="116"/>
      <c r="L29" s="116"/>
      <c r="M29" s="116"/>
      <c r="N29" s="116"/>
      <c r="O29" s="116"/>
      <c r="P29" s="116"/>
      <c r="Q29" s="117"/>
      <c r="U29" s="150" t="s">
        <v>2225</v>
      </c>
      <c r="V29" s="142" t="b">
        <v>0</v>
      </c>
      <c r="W29" s="142" t="s">
        <v>495</v>
      </c>
      <c r="X29" s="146" t="str">
        <f t="shared" si="1"/>
        <v/>
      </c>
    </row>
    <row r="30" spans="2:27" ht="18" customHeight="1">
      <c r="B30" s="274"/>
      <c r="C30" s="277"/>
      <c r="D30" s="122"/>
      <c r="E30" s="116" t="s">
        <v>95</v>
      </c>
      <c r="F30" s="116"/>
      <c r="G30" s="116"/>
      <c r="H30" s="116"/>
      <c r="I30" s="116"/>
      <c r="J30" s="116"/>
      <c r="K30" s="116"/>
      <c r="L30" s="116"/>
      <c r="M30" s="116"/>
      <c r="N30" s="116"/>
      <c r="O30" s="116"/>
      <c r="P30" s="116"/>
      <c r="Q30" s="117"/>
      <c r="U30" s="150" t="s">
        <v>480</v>
      </c>
      <c r="V30" s="142" t="b">
        <v>0</v>
      </c>
      <c r="W30" s="142" t="s">
        <v>2226</v>
      </c>
      <c r="X30" s="146" t="str">
        <f t="shared" si="1"/>
        <v/>
      </c>
    </row>
    <row r="31" spans="2:27" ht="18" customHeight="1" thickBot="1">
      <c r="B31" s="274"/>
      <c r="C31" s="278"/>
      <c r="D31" s="120"/>
      <c r="E31" s="119" t="s">
        <v>96</v>
      </c>
      <c r="F31" s="298"/>
      <c r="G31" s="295"/>
      <c r="H31" s="295"/>
      <c r="I31" s="295"/>
      <c r="J31" s="295"/>
      <c r="K31" s="295"/>
      <c r="L31" s="295"/>
      <c r="M31" s="295"/>
      <c r="N31" s="295"/>
      <c r="O31" s="295"/>
      <c r="P31" s="295"/>
      <c r="Q31" s="123" t="s">
        <v>3</v>
      </c>
      <c r="T31" s="145" t="s">
        <v>2232</v>
      </c>
    </row>
    <row r="32" spans="2:27" ht="18" customHeight="1" thickBot="1">
      <c r="B32" s="274"/>
      <c r="C32" s="276" t="s">
        <v>121</v>
      </c>
      <c r="D32" s="113"/>
      <c r="E32" s="114" t="s">
        <v>10</v>
      </c>
      <c r="F32" s="114"/>
      <c r="G32" s="114"/>
      <c r="H32" s="114"/>
      <c r="I32" s="114"/>
      <c r="J32" s="114"/>
      <c r="K32" s="114"/>
      <c r="L32" s="114"/>
      <c r="M32" s="114"/>
      <c r="N32" s="114"/>
      <c r="O32" s="114"/>
      <c r="P32" s="114"/>
      <c r="Q32" s="115"/>
      <c r="T32" s="145" t="s">
        <v>2235</v>
      </c>
      <c r="U32" s="150" t="s">
        <v>2236</v>
      </c>
      <c r="V32" s="142" t="b">
        <v>0</v>
      </c>
      <c r="W32" s="142" t="s">
        <v>485</v>
      </c>
      <c r="X32" s="146" t="str">
        <f>IF(V32=TRUE,W32,"")</f>
        <v/>
      </c>
      <c r="Y32" s="147" t="s">
        <v>2235</v>
      </c>
      <c r="Z32" s="148" t="str">
        <f>X32&amp;X33&amp;X34</f>
        <v/>
      </c>
      <c r="AA32" s="142">
        <f>COUNTIF(V32:V34,TRUE)</f>
        <v>0</v>
      </c>
    </row>
    <row r="33" spans="2:32" ht="18" customHeight="1" thickBot="1">
      <c r="B33" s="274"/>
      <c r="C33" s="277"/>
      <c r="D33" s="122"/>
      <c r="E33" s="116" t="s">
        <v>11</v>
      </c>
      <c r="F33" s="116"/>
      <c r="G33" s="116"/>
      <c r="H33" s="116"/>
      <c r="I33" s="116"/>
      <c r="J33" s="116"/>
      <c r="K33" s="116"/>
      <c r="L33" s="116"/>
      <c r="M33" s="116"/>
      <c r="N33" s="116"/>
      <c r="O33" s="116"/>
      <c r="P33" s="116"/>
      <c r="Q33" s="117"/>
      <c r="U33" s="150" t="s">
        <v>2237</v>
      </c>
      <c r="V33" s="142" t="b">
        <v>0</v>
      </c>
      <c r="W33" s="142" t="s">
        <v>486</v>
      </c>
      <c r="X33" s="146" t="str">
        <f t="shared" ref="X33:X36" si="2">IF(V33=TRUE,W33,"")</f>
        <v/>
      </c>
      <c r="Y33" s="147" t="s">
        <v>2292</v>
      </c>
      <c r="Z33" s="148" t="str">
        <f>X35&amp;X36&amp;X37</f>
        <v/>
      </c>
      <c r="AA33" s="142">
        <f>COUNTIF(V35:V37,TRUE)</f>
        <v>0</v>
      </c>
    </row>
    <row r="34" spans="2:32" ht="18" customHeight="1" thickBot="1">
      <c r="B34" s="274"/>
      <c r="C34" s="277"/>
      <c r="D34" s="122"/>
      <c r="E34" s="116" t="s">
        <v>12</v>
      </c>
      <c r="F34" s="116"/>
      <c r="G34" s="116"/>
      <c r="H34" s="116"/>
      <c r="I34" s="116"/>
      <c r="J34" s="116"/>
      <c r="K34" s="116"/>
      <c r="L34" s="116"/>
      <c r="M34" s="116"/>
      <c r="N34" s="116"/>
      <c r="O34" s="116"/>
      <c r="P34" s="116"/>
      <c r="Q34" s="117"/>
      <c r="U34" s="150" t="s">
        <v>2238</v>
      </c>
      <c r="V34" s="142" t="b">
        <v>0</v>
      </c>
      <c r="W34" s="142" t="s">
        <v>487</v>
      </c>
      <c r="X34" s="146" t="str">
        <f>IF(V34=TRUE,W34,"")</f>
        <v/>
      </c>
    </row>
    <row r="35" spans="2:32" ht="18" customHeight="1" thickBot="1">
      <c r="B35" s="274"/>
      <c r="C35" s="277"/>
      <c r="D35" s="122"/>
      <c r="E35" s="116" t="s">
        <v>13</v>
      </c>
      <c r="F35" s="116"/>
      <c r="G35" s="116"/>
      <c r="H35" s="116"/>
      <c r="I35" s="116"/>
      <c r="J35" s="122"/>
      <c r="K35" s="116"/>
      <c r="L35" s="116"/>
      <c r="M35" s="116"/>
      <c r="N35" s="116"/>
      <c r="O35" s="116"/>
      <c r="P35" s="116"/>
      <c r="Q35" s="117"/>
      <c r="T35" s="145" t="s">
        <v>2242</v>
      </c>
      <c r="U35" s="150" t="s">
        <v>2239</v>
      </c>
      <c r="V35" s="142" t="b">
        <v>0</v>
      </c>
      <c r="W35" s="142" t="s">
        <v>485</v>
      </c>
      <c r="X35" s="146" t="str">
        <f>IF(V35=TRUE,W35,"")</f>
        <v/>
      </c>
      <c r="AC35" s="147" t="s">
        <v>2275</v>
      </c>
      <c r="AD35" s="148" t="str">
        <f>AD47&amp;AD48&amp;AD49&amp;AD50&amp;AD51&amp;AD52&amp;AD53&amp;AD54&amp;AD55&amp;AD56&amp;AD57</f>
        <v/>
      </c>
    </row>
    <row r="36" spans="2:32" ht="18" customHeight="1" thickBot="1">
      <c r="B36" s="274"/>
      <c r="C36" s="277"/>
      <c r="D36" s="122"/>
      <c r="E36" s="116" t="s">
        <v>98</v>
      </c>
      <c r="F36" s="116"/>
      <c r="G36" s="116"/>
      <c r="H36" s="116"/>
      <c r="I36" s="116"/>
      <c r="J36" s="122"/>
      <c r="K36" s="116"/>
      <c r="L36" s="116"/>
      <c r="M36" s="116"/>
      <c r="N36" s="116"/>
      <c r="O36" s="116"/>
      <c r="P36" s="116"/>
      <c r="Q36" s="117"/>
      <c r="U36" s="150" t="s">
        <v>2240</v>
      </c>
      <c r="V36" s="142" t="b">
        <v>0</v>
      </c>
      <c r="W36" s="142" t="s">
        <v>486</v>
      </c>
      <c r="X36" s="146" t="str">
        <f t="shared" si="2"/>
        <v/>
      </c>
      <c r="AC36" s="147" t="s">
        <v>2319</v>
      </c>
      <c r="AD36" s="148" t="str">
        <f>AD59&amp;AD60&amp;AD61</f>
        <v/>
      </c>
      <c r="AE36" s="142">
        <f>COUNTIF(AB59:AB61,TRUE)</f>
        <v>0</v>
      </c>
    </row>
    <row r="37" spans="2:32" ht="18" customHeight="1" thickBot="1">
      <c r="B37" s="274"/>
      <c r="C37" s="277"/>
      <c r="D37" s="122"/>
      <c r="E37" s="116" t="s">
        <v>99</v>
      </c>
      <c r="F37" s="116"/>
      <c r="G37" s="116"/>
      <c r="H37" s="116"/>
      <c r="I37" s="116"/>
      <c r="J37" s="116"/>
      <c r="K37" s="116"/>
      <c r="L37" s="116"/>
      <c r="M37" s="116"/>
      <c r="N37" s="116"/>
      <c r="O37" s="116"/>
      <c r="P37" s="116"/>
      <c r="Q37" s="117"/>
      <c r="U37" s="150" t="s">
        <v>2241</v>
      </c>
      <c r="V37" s="142" t="b">
        <v>0</v>
      </c>
      <c r="W37" s="142" t="s">
        <v>487</v>
      </c>
      <c r="X37" s="146" t="str">
        <f>IF(V37=TRUE,W37,"")</f>
        <v/>
      </c>
      <c r="AC37" s="147" t="s">
        <v>2283</v>
      </c>
      <c r="AD37" s="148" t="str">
        <f>AD63&amp;AD64&amp;AD65&amp;AD66&amp;AD67</f>
        <v/>
      </c>
    </row>
    <row r="38" spans="2:32" ht="18" customHeight="1" thickBot="1">
      <c r="B38" s="274"/>
      <c r="C38" s="277"/>
      <c r="D38" s="122"/>
      <c r="E38" s="116" t="s">
        <v>100</v>
      </c>
      <c r="F38" s="116"/>
      <c r="G38" s="116"/>
      <c r="H38" s="116"/>
      <c r="I38" s="116"/>
      <c r="J38" s="116"/>
      <c r="K38" s="116"/>
      <c r="L38" s="116"/>
      <c r="M38" s="116"/>
      <c r="N38" s="116"/>
      <c r="O38" s="116"/>
      <c r="P38" s="116"/>
      <c r="Q38" s="117"/>
      <c r="T38" s="145" t="s">
        <v>2246</v>
      </c>
      <c r="U38" s="151" t="s">
        <v>2243</v>
      </c>
      <c r="V38" s="142" t="b">
        <v>0</v>
      </c>
      <c r="W38" s="142" t="s">
        <v>485</v>
      </c>
      <c r="X38" s="146" t="str">
        <f>IF(V38=TRUE,W38,"")</f>
        <v/>
      </c>
      <c r="Y38" s="147" t="s">
        <v>2246</v>
      </c>
      <c r="Z38" s="148" t="str">
        <f>X38&amp;X39&amp;X40&amp;X41</f>
        <v/>
      </c>
      <c r="AA38" s="142">
        <f>COUNTIF(V38:V41,TRUE)</f>
        <v>0</v>
      </c>
      <c r="AC38" s="147" t="s">
        <v>2287</v>
      </c>
      <c r="AD38" s="148" t="str">
        <f>AD68&amp;AD69&amp;AD70&amp;AD71</f>
        <v/>
      </c>
      <c r="AF38" s="145" t="s">
        <v>2369</v>
      </c>
    </row>
    <row r="39" spans="2:32" ht="18" customHeight="1" thickBot="1">
      <c r="B39" s="274"/>
      <c r="C39" s="277"/>
      <c r="D39" s="122"/>
      <c r="E39" s="116" t="s">
        <v>362</v>
      </c>
      <c r="F39" s="116"/>
      <c r="G39" s="116"/>
      <c r="H39" s="116"/>
      <c r="I39" s="116"/>
      <c r="J39" s="122"/>
      <c r="K39" s="116"/>
      <c r="L39" s="116"/>
      <c r="M39" s="116"/>
      <c r="N39" s="116"/>
      <c r="O39" s="116"/>
      <c r="P39" s="116"/>
      <c r="Q39" s="117"/>
      <c r="U39" s="151" t="s">
        <v>2244</v>
      </c>
      <c r="V39" s="142" t="b">
        <v>0</v>
      </c>
      <c r="W39" s="142" t="s">
        <v>486</v>
      </c>
      <c r="X39" s="146" t="str">
        <f t="shared" ref="X39:X68" si="3">IF(V39=TRUE,W39,"")</f>
        <v/>
      </c>
      <c r="Y39" s="147" t="s">
        <v>2247</v>
      </c>
      <c r="Z39" s="148" t="str">
        <f>X42&amp;X43</f>
        <v/>
      </c>
      <c r="AA39" s="142">
        <f>COUNTIF(V42:V43,TRUE)</f>
        <v>0</v>
      </c>
      <c r="AC39" s="147" t="s">
        <v>2291</v>
      </c>
      <c r="AD39" s="148" t="str">
        <f>AD73&amp;AD74&amp;AD75&amp;AD76</f>
        <v/>
      </c>
      <c r="AE39" s="142" t="s">
        <v>2370</v>
      </c>
      <c r="AF39" s="152" t="str">
        <f>IF($AD$39=AE39,1,"")</f>
        <v/>
      </c>
    </row>
    <row r="40" spans="2:32" ht="18" customHeight="1" thickBot="1">
      <c r="B40" s="274"/>
      <c r="C40" s="277"/>
      <c r="D40" s="122"/>
      <c r="E40" s="116" t="s">
        <v>101</v>
      </c>
      <c r="F40" s="116"/>
      <c r="G40" s="116"/>
      <c r="H40" s="116"/>
      <c r="I40" s="116"/>
      <c r="J40" s="122"/>
      <c r="K40" s="116"/>
      <c r="L40" s="116"/>
      <c r="M40" s="116"/>
      <c r="N40" s="116"/>
      <c r="O40" s="116"/>
      <c r="P40" s="116"/>
      <c r="Q40" s="117"/>
      <c r="U40" s="151" t="s">
        <v>2245</v>
      </c>
      <c r="V40" s="142" t="b">
        <v>0</v>
      </c>
      <c r="W40" s="142" t="s">
        <v>487</v>
      </c>
      <c r="X40" s="146" t="str">
        <f t="shared" si="3"/>
        <v/>
      </c>
      <c r="Y40" s="147" t="s">
        <v>2252</v>
      </c>
      <c r="Z40" s="148" t="str">
        <f>X44&amp;X45&amp;X47</f>
        <v/>
      </c>
      <c r="AA40" s="142">
        <f>COUNTIF(V44:V47,TRUE)</f>
        <v>0</v>
      </c>
      <c r="AC40" s="147" t="s">
        <v>2305</v>
      </c>
      <c r="AD40" s="148" t="str">
        <f>AD78&amp;AD79&amp;AD80&amp;AD81&amp;AD82&amp;AD83&amp;AD84&amp;AD85</f>
        <v/>
      </c>
      <c r="AE40" s="142" t="s">
        <v>2371</v>
      </c>
      <c r="AF40" s="154" t="str">
        <f t="shared" ref="AF40:AF47" si="4">IF($AD$39=AE40,1,"")</f>
        <v/>
      </c>
    </row>
    <row r="41" spans="2:32" ht="18" customHeight="1" thickBot="1">
      <c r="B41" s="274"/>
      <c r="C41" s="277"/>
      <c r="D41" s="122"/>
      <c r="E41" s="116" t="s">
        <v>102</v>
      </c>
      <c r="F41" s="116"/>
      <c r="G41" s="116"/>
      <c r="H41" s="116"/>
      <c r="I41" s="116"/>
      <c r="J41" s="122"/>
      <c r="K41" s="116"/>
      <c r="L41" s="116"/>
      <c r="M41" s="116"/>
      <c r="N41" s="116"/>
      <c r="O41" s="116"/>
      <c r="P41" s="116"/>
      <c r="Q41" s="117"/>
      <c r="T41" s="145"/>
      <c r="U41" s="150" t="s">
        <v>2293</v>
      </c>
      <c r="V41" s="142" t="b">
        <v>0</v>
      </c>
      <c r="W41" s="142" t="s">
        <v>488</v>
      </c>
      <c r="X41" s="146" t="str">
        <f t="shared" si="3"/>
        <v/>
      </c>
      <c r="Y41" s="147" t="s">
        <v>2259</v>
      </c>
      <c r="Z41" s="148" t="str">
        <f>X48&amp;X49&amp;X50&amp;X51&amp;X52&amp;X53&amp;X54</f>
        <v/>
      </c>
      <c r="AC41" s="147" t="s">
        <v>2312</v>
      </c>
      <c r="AD41" s="148" t="str">
        <f>AD87&amp;AD88&amp;AD89&amp;AD90&amp;AD91&amp;AD92&amp;AD94</f>
        <v/>
      </c>
      <c r="AE41" s="142" t="s">
        <v>2372</v>
      </c>
      <c r="AF41" s="154" t="str">
        <f t="shared" si="4"/>
        <v/>
      </c>
    </row>
    <row r="42" spans="2:32" ht="18" customHeight="1" thickBot="1">
      <c r="B42" s="274"/>
      <c r="C42" s="277"/>
      <c r="D42" s="122"/>
      <c r="E42" s="116" t="s">
        <v>103</v>
      </c>
      <c r="F42" s="116"/>
      <c r="G42" s="116"/>
      <c r="H42" s="116"/>
      <c r="I42" s="116"/>
      <c r="J42" s="122"/>
      <c r="K42" s="116"/>
      <c r="L42" s="116"/>
      <c r="M42" s="116"/>
      <c r="N42" s="116"/>
      <c r="O42" s="116"/>
      <c r="P42" s="116"/>
      <c r="Q42" s="117"/>
      <c r="T42" s="145" t="s">
        <v>2247</v>
      </c>
      <c r="U42" s="150" t="s">
        <v>2248</v>
      </c>
      <c r="V42" s="142" t="b">
        <v>0</v>
      </c>
      <c r="W42" s="142" t="s">
        <v>485</v>
      </c>
      <c r="X42" s="146" t="str">
        <f t="shared" si="3"/>
        <v/>
      </c>
      <c r="Y42" s="147" t="s">
        <v>2272</v>
      </c>
      <c r="Z42" s="148" t="str">
        <f>X56&amp;X57&amp;X58&amp;X59&amp;X60&amp;X61&amp;X62&amp;X63&amp;X64&amp;X65&amp;X66&amp;X67&amp;X68</f>
        <v/>
      </c>
      <c r="AB42" s="152" t="s">
        <v>2388</v>
      </c>
      <c r="AC42" s="153" t="s">
        <v>2322</v>
      </c>
      <c r="AD42" s="148" t="str">
        <f>AD95&amp;AD96&amp;AD97&amp;AD98&amp;AD99&amp;AD100</f>
        <v/>
      </c>
      <c r="AE42" s="142" t="s">
        <v>2373</v>
      </c>
      <c r="AF42" s="154" t="str">
        <f t="shared" si="4"/>
        <v/>
      </c>
    </row>
    <row r="43" spans="2:32" ht="18" customHeight="1">
      <c r="B43" s="274"/>
      <c r="C43" s="277"/>
      <c r="D43" s="133"/>
      <c r="E43" s="116" t="s">
        <v>104</v>
      </c>
      <c r="F43" s="116"/>
      <c r="G43" s="116"/>
      <c r="H43" s="116"/>
      <c r="I43" s="116"/>
      <c r="J43" s="122"/>
      <c r="K43" s="116"/>
      <c r="L43" s="116"/>
      <c r="M43" s="116"/>
      <c r="N43" s="116"/>
      <c r="O43" s="116"/>
      <c r="P43" s="116"/>
      <c r="Q43" s="117"/>
      <c r="U43" s="150" t="s">
        <v>2249</v>
      </c>
      <c r="V43" s="142" t="b">
        <v>0</v>
      </c>
      <c r="W43" s="142" t="s">
        <v>486</v>
      </c>
      <c r="X43" s="146" t="str">
        <f t="shared" si="3"/>
        <v/>
      </c>
      <c r="Y43" s="145" t="s">
        <v>2259</v>
      </c>
      <c r="Z43" s="142">
        <f>F31</f>
        <v>0</v>
      </c>
      <c r="AA43" s="142">
        <f>COUNTIF(V54,TRUE)</f>
        <v>0</v>
      </c>
      <c r="AB43" s="154" t="str">
        <f>IF(F31="","",F31)</f>
        <v/>
      </c>
      <c r="AE43" s="142" t="s">
        <v>2374</v>
      </c>
      <c r="AF43" s="154" t="str">
        <f t="shared" si="4"/>
        <v/>
      </c>
    </row>
    <row r="44" spans="2:32" ht="18" customHeight="1">
      <c r="B44" s="275"/>
      <c r="C44" s="278"/>
      <c r="D44" s="120"/>
      <c r="E44" s="119" t="s">
        <v>367</v>
      </c>
      <c r="F44" s="119"/>
      <c r="G44" s="300"/>
      <c r="H44" s="301"/>
      <c r="I44" s="301"/>
      <c r="J44" s="301"/>
      <c r="K44" s="134"/>
      <c r="L44" s="134" t="s">
        <v>3</v>
      </c>
      <c r="M44" s="119"/>
      <c r="N44" s="299"/>
      <c r="O44" s="299"/>
      <c r="P44" s="299"/>
      <c r="Q44" s="123"/>
      <c r="T44" s="145" t="s">
        <v>2252</v>
      </c>
      <c r="U44" s="150" t="s">
        <v>2250</v>
      </c>
      <c r="V44" s="142" t="b">
        <v>0</v>
      </c>
      <c r="W44" s="142" t="s">
        <v>485</v>
      </c>
      <c r="X44" s="146" t="str">
        <f t="shared" si="3"/>
        <v/>
      </c>
      <c r="Y44" s="145" t="s">
        <v>2272</v>
      </c>
      <c r="Z44" s="142">
        <f>G44</f>
        <v>0</v>
      </c>
      <c r="AA44" s="142">
        <f>COUNTIF(V68,TRUE)</f>
        <v>0</v>
      </c>
      <c r="AB44" s="154" t="str">
        <f>IF(G44="","",G44)</f>
        <v/>
      </c>
      <c r="AE44" s="142" t="s">
        <v>2375</v>
      </c>
      <c r="AF44" s="154" t="str">
        <f t="shared" si="4"/>
        <v/>
      </c>
    </row>
    <row r="45" spans="2:32" ht="18" customHeight="1">
      <c r="U45" s="150" t="s">
        <v>2251</v>
      </c>
      <c r="V45" s="142" t="b">
        <v>0</v>
      </c>
      <c r="W45" s="142" t="s">
        <v>486</v>
      </c>
      <c r="X45" s="146" t="str">
        <f t="shared" si="3"/>
        <v/>
      </c>
      <c r="AE45" s="142" t="s">
        <v>2376</v>
      </c>
      <c r="AF45" s="154" t="str">
        <f t="shared" si="4"/>
        <v/>
      </c>
    </row>
    <row r="46" spans="2:32" ht="9" customHeight="1">
      <c r="X46" s="146" t="str">
        <f t="shared" si="3"/>
        <v/>
      </c>
      <c r="AE46" s="142" t="s">
        <v>2378</v>
      </c>
      <c r="AF46" s="154" t="str">
        <f t="shared" si="4"/>
        <v/>
      </c>
    </row>
    <row r="47" spans="2:32" ht="18" customHeight="1" thickBot="1">
      <c r="B47" s="279" t="str">
        <f>B6</f>
        <v>事　例　２</v>
      </c>
      <c r="C47" s="286" t="s">
        <v>120</v>
      </c>
      <c r="D47" s="135"/>
      <c r="E47" s="114" t="s">
        <v>10</v>
      </c>
      <c r="F47" s="114"/>
      <c r="G47" s="114"/>
      <c r="H47" s="114"/>
      <c r="I47" s="114"/>
      <c r="J47" s="114"/>
      <c r="K47" s="114"/>
      <c r="L47" s="114"/>
      <c r="M47" s="114"/>
      <c r="N47" s="114"/>
      <c r="O47" s="114"/>
      <c r="P47" s="114"/>
      <c r="Q47" s="115"/>
      <c r="U47" s="150" t="s">
        <v>2241</v>
      </c>
      <c r="V47" s="142" t="b">
        <v>0</v>
      </c>
      <c r="W47" s="142" t="s">
        <v>487</v>
      </c>
      <c r="X47" s="146" t="str">
        <f t="shared" si="3"/>
        <v/>
      </c>
      <c r="Y47" s="145"/>
      <c r="Z47" s="145" t="s">
        <v>2275</v>
      </c>
      <c r="AA47" s="150" t="s">
        <v>2294</v>
      </c>
      <c r="AB47" s="142" t="b">
        <v>0</v>
      </c>
      <c r="AC47" s="142" t="s">
        <v>484</v>
      </c>
      <c r="AD47" s="142" t="str">
        <f>IF(AB47=TRUE,AC47,"")</f>
        <v/>
      </c>
      <c r="AE47" s="142" t="s">
        <v>2377</v>
      </c>
      <c r="AF47" s="154" t="str">
        <f t="shared" si="4"/>
        <v/>
      </c>
    </row>
    <row r="48" spans="2:32" ht="18" customHeight="1" thickBot="1">
      <c r="B48" s="280"/>
      <c r="C48" s="287"/>
      <c r="D48" s="118"/>
      <c r="E48" s="116" t="s">
        <v>11</v>
      </c>
      <c r="F48" s="116"/>
      <c r="G48" s="116"/>
      <c r="H48" s="116"/>
      <c r="I48" s="116"/>
      <c r="J48" s="116"/>
      <c r="K48" s="116"/>
      <c r="L48" s="116"/>
      <c r="M48" s="116"/>
      <c r="N48" s="116"/>
      <c r="O48" s="116"/>
      <c r="P48" s="116"/>
      <c r="Q48" s="117"/>
      <c r="T48" s="145" t="s">
        <v>2259</v>
      </c>
      <c r="U48" s="150" t="s">
        <v>2253</v>
      </c>
      <c r="V48" s="142" t="b">
        <v>0</v>
      </c>
      <c r="W48" s="142" t="s">
        <v>484</v>
      </c>
      <c r="X48" s="146" t="str">
        <f t="shared" si="3"/>
        <v/>
      </c>
      <c r="AA48" s="150" t="s">
        <v>2261</v>
      </c>
      <c r="AB48" s="142" t="b">
        <v>0</v>
      </c>
      <c r="AC48" s="142" t="s">
        <v>486</v>
      </c>
      <c r="AD48" s="142" t="str">
        <f t="shared" ref="AD48:AD100" si="5">IF(AB48=TRUE,AC48,"")</f>
        <v/>
      </c>
      <c r="AE48" s="145" t="s">
        <v>2379</v>
      </c>
      <c r="AF48" s="170">
        <f>SUM(AF39:AF47)</f>
        <v>0</v>
      </c>
    </row>
    <row r="49" spans="2:33" ht="18" customHeight="1">
      <c r="B49" s="280"/>
      <c r="C49" s="287"/>
      <c r="D49" s="118"/>
      <c r="E49" s="116" t="s">
        <v>12</v>
      </c>
      <c r="F49" s="116"/>
      <c r="G49" s="116"/>
      <c r="H49" s="116"/>
      <c r="I49" s="116"/>
      <c r="J49" s="116"/>
      <c r="K49" s="116"/>
      <c r="L49" s="116"/>
      <c r="M49" s="116"/>
      <c r="N49" s="116"/>
      <c r="O49" s="116"/>
      <c r="P49" s="116"/>
      <c r="Q49" s="117"/>
      <c r="U49" s="150" t="s">
        <v>2254</v>
      </c>
      <c r="V49" s="142" t="b">
        <v>0</v>
      </c>
      <c r="W49" s="142" t="s">
        <v>486</v>
      </c>
      <c r="X49" s="146" t="str">
        <f t="shared" si="3"/>
        <v/>
      </c>
      <c r="AA49" s="150" t="s">
        <v>2262</v>
      </c>
      <c r="AB49" s="142" t="b">
        <v>0</v>
      </c>
      <c r="AC49" s="142" t="s">
        <v>487</v>
      </c>
      <c r="AD49" s="142" t="str">
        <f t="shared" si="5"/>
        <v/>
      </c>
    </row>
    <row r="50" spans="2:33" ht="18" customHeight="1">
      <c r="B50" s="280"/>
      <c r="C50" s="287"/>
      <c r="D50" s="118"/>
      <c r="E50" s="116" t="s">
        <v>13</v>
      </c>
      <c r="F50" s="116"/>
      <c r="G50" s="116"/>
      <c r="H50" s="116"/>
      <c r="I50" s="116"/>
      <c r="J50" s="118"/>
      <c r="K50" s="116"/>
      <c r="L50" s="116"/>
      <c r="M50" s="116"/>
      <c r="N50" s="116"/>
      <c r="O50" s="116"/>
      <c r="P50" s="116"/>
      <c r="Q50" s="117"/>
      <c r="U50" s="150" t="s">
        <v>2255</v>
      </c>
      <c r="V50" s="142" t="b">
        <v>0</v>
      </c>
      <c r="W50" s="142" t="s">
        <v>487</v>
      </c>
      <c r="X50" s="146" t="str">
        <f t="shared" si="3"/>
        <v/>
      </c>
      <c r="AA50" s="150" t="s">
        <v>2263</v>
      </c>
      <c r="AB50" s="142" t="b">
        <v>0</v>
      </c>
      <c r="AC50" s="142" t="s">
        <v>488</v>
      </c>
      <c r="AD50" s="142" t="str">
        <f t="shared" si="5"/>
        <v/>
      </c>
    </row>
    <row r="51" spans="2:33" ht="18" customHeight="1">
      <c r="B51" s="280"/>
      <c r="C51" s="287"/>
      <c r="D51" s="118"/>
      <c r="E51" s="116" t="s">
        <v>14</v>
      </c>
      <c r="F51" s="116"/>
      <c r="G51" s="116"/>
      <c r="H51" s="116"/>
      <c r="I51" s="116"/>
      <c r="J51" s="118"/>
      <c r="K51" s="116"/>
      <c r="L51" s="116"/>
      <c r="M51" s="116"/>
      <c r="N51" s="116"/>
      <c r="O51" s="116"/>
      <c r="P51" s="116"/>
      <c r="Q51" s="117"/>
      <c r="U51" s="150" t="s">
        <v>2256</v>
      </c>
      <c r="V51" s="142" t="b">
        <v>0</v>
      </c>
      <c r="W51" s="142" t="s">
        <v>488</v>
      </c>
      <c r="X51" s="146" t="str">
        <f t="shared" si="3"/>
        <v/>
      </c>
      <c r="AA51" s="150" t="s">
        <v>2264</v>
      </c>
      <c r="AB51" s="142" t="b">
        <v>0</v>
      </c>
      <c r="AC51" s="142" t="s">
        <v>489</v>
      </c>
      <c r="AD51" s="142" t="str">
        <f t="shared" si="5"/>
        <v/>
      </c>
    </row>
    <row r="52" spans="2:33" ht="18" customHeight="1">
      <c r="B52" s="280"/>
      <c r="C52" s="287"/>
      <c r="D52" s="118"/>
      <c r="E52" s="116" t="s">
        <v>15</v>
      </c>
      <c r="F52" s="116"/>
      <c r="G52" s="116"/>
      <c r="H52" s="116"/>
      <c r="I52" s="116"/>
      <c r="J52" s="118"/>
      <c r="K52" s="116"/>
      <c r="L52" s="116"/>
      <c r="M52" s="116"/>
      <c r="N52" s="116"/>
      <c r="O52" s="116"/>
      <c r="P52" s="116"/>
      <c r="Q52" s="117"/>
      <c r="U52" s="150" t="s">
        <v>2257</v>
      </c>
      <c r="V52" s="142" t="b">
        <v>0</v>
      </c>
      <c r="W52" s="142" t="s">
        <v>489</v>
      </c>
      <c r="X52" s="146" t="str">
        <f t="shared" si="3"/>
        <v/>
      </c>
      <c r="AA52" s="150" t="s">
        <v>2273</v>
      </c>
      <c r="AB52" s="142" t="b">
        <v>0</v>
      </c>
      <c r="AC52" s="142" t="s">
        <v>490</v>
      </c>
      <c r="AD52" s="142" t="str">
        <f t="shared" si="5"/>
        <v/>
      </c>
    </row>
    <row r="53" spans="2:33" ht="18" customHeight="1">
      <c r="B53" s="280"/>
      <c r="C53" s="287"/>
      <c r="D53" s="118"/>
      <c r="E53" s="116" t="s">
        <v>16</v>
      </c>
      <c r="F53" s="116"/>
      <c r="G53" s="116"/>
      <c r="H53" s="116"/>
      <c r="I53" s="116"/>
      <c r="J53" s="118"/>
      <c r="K53" s="116"/>
      <c r="L53" s="116"/>
      <c r="M53" s="116"/>
      <c r="N53" s="116"/>
      <c r="O53" s="116"/>
      <c r="P53" s="116"/>
      <c r="Q53" s="117"/>
      <c r="U53" s="150" t="s">
        <v>2258</v>
      </c>
      <c r="V53" s="142" t="b">
        <v>0</v>
      </c>
      <c r="W53" s="142" t="s">
        <v>490</v>
      </c>
      <c r="X53" s="146" t="str">
        <f t="shared" si="3"/>
        <v/>
      </c>
      <c r="AA53" s="150" t="s">
        <v>2267</v>
      </c>
      <c r="AB53" s="142" t="b">
        <v>0</v>
      </c>
      <c r="AC53" s="142" t="s">
        <v>491</v>
      </c>
      <c r="AD53" s="142" t="str">
        <f t="shared" si="5"/>
        <v/>
      </c>
    </row>
    <row r="54" spans="2:33" ht="18" customHeight="1">
      <c r="B54" s="280"/>
      <c r="C54" s="287"/>
      <c r="D54" s="118"/>
      <c r="E54" s="116" t="s">
        <v>17</v>
      </c>
      <c r="F54" s="116"/>
      <c r="G54" s="116"/>
      <c r="H54" s="116"/>
      <c r="I54" s="116"/>
      <c r="J54" s="118"/>
      <c r="K54" s="116"/>
      <c r="L54" s="116"/>
      <c r="M54" s="116"/>
      <c r="N54" s="116"/>
      <c r="O54" s="116"/>
      <c r="P54" s="116"/>
      <c r="Q54" s="117"/>
      <c r="U54" s="150" t="s">
        <v>480</v>
      </c>
      <c r="V54" s="142" t="b">
        <v>0</v>
      </c>
      <c r="W54" s="142" t="s">
        <v>491</v>
      </c>
      <c r="X54" s="146" t="str">
        <f t="shared" si="3"/>
        <v/>
      </c>
      <c r="AA54" s="150" t="s">
        <v>2268</v>
      </c>
      <c r="AB54" s="142" t="b">
        <v>0</v>
      </c>
      <c r="AC54" s="142" t="s">
        <v>492</v>
      </c>
      <c r="AD54" s="142" t="str">
        <f t="shared" si="5"/>
        <v/>
      </c>
    </row>
    <row r="55" spans="2:33" ht="18" customHeight="1" thickBot="1">
      <c r="B55" s="280"/>
      <c r="C55" s="287"/>
      <c r="D55" s="118"/>
      <c r="E55" s="116" t="s">
        <v>1</v>
      </c>
      <c r="F55" s="116"/>
      <c r="G55" s="116"/>
      <c r="H55" s="116"/>
      <c r="I55" s="116"/>
      <c r="J55" s="118"/>
      <c r="K55" s="116"/>
      <c r="L55" s="116"/>
      <c r="M55" s="116"/>
      <c r="N55" s="116"/>
      <c r="O55" s="116"/>
      <c r="P55" s="116"/>
      <c r="Q55" s="117"/>
      <c r="X55" s="146" t="str">
        <f t="shared" si="3"/>
        <v/>
      </c>
      <c r="AA55" s="150" t="s">
        <v>2269</v>
      </c>
      <c r="AB55" s="142" t="b">
        <v>0</v>
      </c>
      <c r="AC55" s="142" t="s">
        <v>493</v>
      </c>
      <c r="AD55" s="142" t="str">
        <f t="shared" si="5"/>
        <v/>
      </c>
    </row>
    <row r="56" spans="2:33" ht="18" customHeight="1">
      <c r="B56" s="280"/>
      <c r="C56" s="287"/>
      <c r="D56" s="118"/>
      <c r="E56" s="116" t="s">
        <v>18</v>
      </c>
      <c r="F56" s="116"/>
      <c r="G56" s="116"/>
      <c r="H56" s="116"/>
      <c r="I56" s="116"/>
      <c r="J56" s="118"/>
      <c r="K56" s="116"/>
      <c r="L56" s="116"/>
      <c r="M56" s="116"/>
      <c r="N56" s="116"/>
      <c r="O56" s="116"/>
      <c r="P56" s="116"/>
      <c r="Q56" s="117"/>
      <c r="T56" s="145" t="s">
        <v>2272</v>
      </c>
      <c r="U56" s="150" t="s">
        <v>2260</v>
      </c>
      <c r="V56" s="142" t="b">
        <v>0</v>
      </c>
      <c r="W56" s="142" t="s">
        <v>485</v>
      </c>
      <c r="X56" s="146" t="str">
        <f t="shared" si="3"/>
        <v/>
      </c>
      <c r="AA56" s="150" t="s">
        <v>2274</v>
      </c>
      <c r="AB56" s="142" t="b">
        <v>0</v>
      </c>
      <c r="AC56" s="142" t="s">
        <v>494</v>
      </c>
      <c r="AD56" s="142" t="str">
        <f t="shared" si="5"/>
        <v/>
      </c>
      <c r="AG56" s="152" t="s">
        <v>2388</v>
      </c>
    </row>
    <row r="57" spans="2:33" ht="18" customHeight="1" thickBot="1">
      <c r="B57" s="280"/>
      <c r="C57" s="288"/>
      <c r="D57" s="136"/>
      <c r="E57" s="119" t="s">
        <v>19</v>
      </c>
      <c r="F57" s="119"/>
      <c r="G57" s="298"/>
      <c r="H57" s="295"/>
      <c r="I57" s="295"/>
      <c r="J57" s="295"/>
      <c r="K57" s="295"/>
      <c r="L57" s="295"/>
      <c r="M57" s="295"/>
      <c r="N57" s="295"/>
      <c r="O57" s="295"/>
      <c r="P57" s="295"/>
      <c r="Q57" s="121" t="s">
        <v>20</v>
      </c>
      <c r="U57" s="150" t="s">
        <v>2261</v>
      </c>
      <c r="V57" s="142" t="b">
        <v>0</v>
      </c>
      <c r="W57" s="142" t="s">
        <v>486</v>
      </c>
      <c r="X57" s="146" t="str">
        <f t="shared" si="3"/>
        <v/>
      </c>
      <c r="AA57" s="150" t="s">
        <v>480</v>
      </c>
      <c r="AB57" s="142" t="b">
        <v>0</v>
      </c>
      <c r="AC57" s="142" t="s">
        <v>495</v>
      </c>
      <c r="AD57" s="142" t="str">
        <f t="shared" si="5"/>
        <v/>
      </c>
      <c r="AE57" s="142" t="str">
        <f>IF(AB57=TRUE,1,"")</f>
        <v/>
      </c>
      <c r="AF57" s="142">
        <f>G57</f>
        <v>0</v>
      </c>
      <c r="AG57" s="171" t="str">
        <f>IF(G57="","",G57)</f>
        <v/>
      </c>
    </row>
    <row r="58" spans="2:33" ht="18" customHeight="1">
      <c r="B58" s="280"/>
      <c r="C58" s="289" t="s">
        <v>21</v>
      </c>
      <c r="D58" s="125"/>
      <c r="E58" s="114" t="s">
        <v>22</v>
      </c>
      <c r="F58" s="114"/>
      <c r="G58" s="114"/>
      <c r="H58" s="114"/>
      <c r="I58" s="114"/>
      <c r="J58" s="114"/>
      <c r="K58" s="114"/>
      <c r="L58" s="114"/>
      <c r="M58" s="114"/>
      <c r="N58" s="114"/>
      <c r="O58" s="114"/>
      <c r="P58" s="114"/>
      <c r="Q58" s="115"/>
      <c r="U58" s="150" t="s">
        <v>2262</v>
      </c>
      <c r="V58" s="142" t="b">
        <v>0</v>
      </c>
      <c r="W58" s="142" t="s">
        <v>487</v>
      </c>
      <c r="X58" s="146" t="str">
        <f t="shared" si="3"/>
        <v/>
      </c>
      <c r="AD58" s="142" t="str">
        <f t="shared" si="5"/>
        <v/>
      </c>
    </row>
    <row r="59" spans="2:33" ht="18" customHeight="1">
      <c r="B59" s="280"/>
      <c r="C59" s="287"/>
      <c r="D59" s="116"/>
      <c r="E59" s="137" t="s">
        <v>345</v>
      </c>
      <c r="F59" s="116"/>
      <c r="G59" s="116"/>
      <c r="H59" s="116"/>
      <c r="I59" s="116"/>
      <c r="J59" s="116"/>
      <c r="K59" s="116"/>
      <c r="L59" s="116"/>
      <c r="M59" s="116"/>
      <c r="N59" s="116"/>
      <c r="O59" s="116"/>
      <c r="P59" s="116"/>
      <c r="Q59" s="117"/>
      <c r="U59" s="150" t="s">
        <v>2263</v>
      </c>
      <c r="V59" s="142" t="b">
        <v>0</v>
      </c>
      <c r="W59" s="142" t="s">
        <v>488</v>
      </c>
      <c r="X59" s="146" t="str">
        <f t="shared" si="3"/>
        <v/>
      </c>
      <c r="Y59" s="145"/>
      <c r="Z59" s="145" t="s">
        <v>2278</v>
      </c>
      <c r="AA59" s="150" t="s">
        <v>2276</v>
      </c>
      <c r="AB59" s="142" t="b">
        <v>0</v>
      </c>
      <c r="AC59" s="142" t="s">
        <v>484</v>
      </c>
      <c r="AD59" s="142" t="str">
        <f t="shared" si="5"/>
        <v/>
      </c>
    </row>
    <row r="60" spans="2:33" ht="18" customHeight="1">
      <c r="B60" s="280"/>
      <c r="C60" s="287"/>
      <c r="D60" s="116"/>
      <c r="E60" s="118"/>
      <c r="F60" s="116" t="s">
        <v>23</v>
      </c>
      <c r="G60" s="116"/>
      <c r="H60" s="116"/>
      <c r="I60" s="116"/>
      <c r="J60" s="116"/>
      <c r="K60" s="116"/>
      <c r="L60" s="116"/>
      <c r="M60" s="116"/>
      <c r="N60" s="116"/>
      <c r="O60" s="116"/>
      <c r="P60" s="116"/>
      <c r="Q60" s="117"/>
      <c r="U60" s="150" t="s">
        <v>2264</v>
      </c>
      <c r="V60" s="142" t="b">
        <v>0</v>
      </c>
      <c r="W60" s="142" t="s">
        <v>489</v>
      </c>
      <c r="X60" s="146" t="str">
        <f t="shared" si="3"/>
        <v/>
      </c>
      <c r="AA60" s="150" t="s">
        <v>2277</v>
      </c>
      <c r="AB60" s="142" t="b">
        <v>0</v>
      </c>
      <c r="AC60" s="142" t="s">
        <v>486</v>
      </c>
      <c r="AD60" s="142" t="str">
        <f t="shared" si="5"/>
        <v/>
      </c>
    </row>
    <row r="61" spans="2:33" ht="18" customHeight="1">
      <c r="B61" s="280"/>
      <c r="C61" s="287"/>
      <c r="D61" s="116"/>
      <c r="E61" s="118"/>
      <c r="F61" s="116" t="s">
        <v>24</v>
      </c>
      <c r="G61" s="116"/>
      <c r="H61" s="116"/>
      <c r="I61" s="116"/>
      <c r="J61" s="116"/>
      <c r="K61" s="116"/>
      <c r="L61" s="116"/>
      <c r="M61" s="116"/>
      <c r="N61" s="116"/>
      <c r="O61" s="116"/>
      <c r="P61" s="116"/>
      <c r="Q61" s="117"/>
      <c r="U61" s="150" t="s">
        <v>2265</v>
      </c>
      <c r="V61" s="142" t="b">
        <v>0</v>
      </c>
      <c r="W61" s="142" t="s">
        <v>490</v>
      </c>
      <c r="X61" s="146" t="str">
        <f t="shared" si="3"/>
        <v/>
      </c>
      <c r="AA61" s="150" t="s">
        <v>2241</v>
      </c>
      <c r="AB61" s="142" t="b">
        <v>0</v>
      </c>
      <c r="AC61" s="142" t="s">
        <v>487</v>
      </c>
      <c r="AD61" s="142" t="str">
        <f t="shared" si="5"/>
        <v/>
      </c>
    </row>
    <row r="62" spans="2:33" ht="18" customHeight="1">
      <c r="B62" s="280"/>
      <c r="C62" s="287"/>
      <c r="D62" s="116"/>
      <c r="E62" s="118"/>
      <c r="F62" s="116" t="s">
        <v>25</v>
      </c>
      <c r="G62" s="116"/>
      <c r="H62" s="116"/>
      <c r="I62" s="116"/>
      <c r="J62" s="116"/>
      <c r="K62" s="116"/>
      <c r="L62" s="116"/>
      <c r="M62" s="116"/>
      <c r="N62" s="116"/>
      <c r="O62" s="116"/>
      <c r="P62" s="116"/>
      <c r="Q62" s="117"/>
      <c r="U62" s="150" t="s">
        <v>2266</v>
      </c>
      <c r="V62" s="142" t="b">
        <v>0</v>
      </c>
      <c r="W62" s="142" t="s">
        <v>491</v>
      </c>
      <c r="X62" s="146" t="str">
        <f t="shared" si="3"/>
        <v/>
      </c>
      <c r="AD62" s="142" t="str">
        <f t="shared" si="5"/>
        <v/>
      </c>
    </row>
    <row r="63" spans="2:33" ht="18" customHeight="1">
      <c r="B63" s="280"/>
      <c r="C63" s="287"/>
      <c r="D63" s="116"/>
      <c r="E63" s="118"/>
      <c r="F63" s="116" t="s">
        <v>26</v>
      </c>
      <c r="G63" s="116"/>
      <c r="H63" s="116"/>
      <c r="I63" s="116"/>
      <c r="J63" s="116"/>
      <c r="K63" s="116"/>
      <c r="L63" s="116"/>
      <c r="M63" s="116"/>
      <c r="N63" s="116"/>
      <c r="O63" s="116"/>
      <c r="P63" s="116"/>
      <c r="Q63" s="117"/>
      <c r="U63" s="150" t="s">
        <v>2267</v>
      </c>
      <c r="V63" s="142" t="b">
        <v>0</v>
      </c>
      <c r="W63" s="142" t="s">
        <v>492</v>
      </c>
      <c r="X63" s="146" t="str">
        <f t="shared" si="3"/>
        <v/>
      </c>
      <c r="Y63" s="145"/>
      <c r="Z63" s="145" t="s">
        <v>2283</v>
      </c>
      <c r="AA63" s="150" t="s">
        <v>2279</v>
      </c>
      <c r="AB63" s="142" t="b">
        <v>0</v>
      </c>
      <c r="AC63" s="142" t="s">
        <v>484</v>
      </c>
      <c r="AD63" s="142" t="str">
        <f t="shared" si="5"/>
        <v/>
      </c>
    </row>
    <row r="64" spans="2:33" ht="18" customHeight="1">
      <c r="B64" s="280"/>
      <c r="C64" s="287"/>
      <c r="D64" s="116"/>
      <c r="E64" s="118"/>
      <c r="F64" s="116" t="s">
        <v>340</v>
      </c>
      <c r="G64" s="116"/>
      <c r="H64" s="116"/>
      <c r="I64" s="296"/>
      <c r="J64" s="297"/>
      <c r="K64" s="297"/>
      <c r="L64" s="297"/>
      <c r="M64" s="297"/>
      <c r="N64" s="297"/>
      <c r="O64" s="297"/>
      <c r="P64" s="297"/>
      <c r="Q64" s="117" t="s">
        <v>20</v>
      </c>
      <c r="U64" s="150" t="s">
        <v>2268</v>
      </c>
      <c r="V64" s="142" t="b">
        <v>0</v>
      </c>
      <c r="W64" s="142" t="s">
        <v>493</v>
      </c>
      <c r="X64" s="146" t="str">
        <f t="shared" si="3"/>
        <v/>
      </c>
      <c r="AA64" s="150" t="s">
        <v>2280</v>
      </c>
      <c r="AB64" s="142" t="b">
        <v>0</v>
      </c>
      <c r="AC64" s="142" t="s">
        <v>486</v>
      </c>
      <c r="AD64" s="142" t="str">
        <f t="shared" si="5"/>
        <v/>
      </c>
    </row>
    <row r="65" spans="2:33" ht="18" customHeight="1" thickBot="1">
      <c r="B65" s="280"/>
      <c r="C65" s="287"/>
      <c r="D65" s="118"/>
      <c r="E65" s="116" t="s">
        <v>2</v>
      </c>
      <c r="F65" s="116"/>
      <c r="G65" s="116"/>
      <c r="H65" s="116"/>
      <c r="I65" s="116"/>
      <c r="J65" s="116"/>
      <c r="K65" s="116"/>
      <c r="L65" s="116"/>
      <c r="M65" s="116"/>
      <c r="N65" s="116"/>
      <c r="O65" s="116"/>
      <c r="P65" s="116"/>
      <c r="Q65" s="117"/>
      <c r="U65" s="150" t="s">
        <v>2269</v>
      </c>
      <c r="V65" s="142" t="b">
        <v>0</v>
      </c>
      <c r="W65" s="142" t="s">
        <v>494</v>
      </c>
      <c r="X65" s="146" t="str">
        <f t="shared" si="3"/>
        <v/>
      </c>
      <c r="AA65" s="150" t="s">
        <v>2281</v>
      </c>
      <c r="AB65" s="142" t="b">
        <v>0</v>
      </c>
      <c r="AC65" s="142" t="s">
        <v>487</v>
      </c>
      <c r="AD65" s="142" t="str">
        <f t="shared" si="5"/>
        <v/>
      </c>
    </row>
    <row r="66" spans="2:33" ht="18" customHeight="1">
      <c r="B66" s="280"/>
      <c r="C66" s="287"/>
      <c r="D66" s="116"/>
      <c r="E66" s="116" t="s">
        <v>27</v>
      </c>
      <c r="F66" s="116"/>
      <c r="G66" s="116"/>
      <c r="H66" s="116"/>
      <c r="I66" s="116"/>
      <c r="J66" s="116"/>
      <c r="K66" s="116"/>
      <c r="L66" s="116"/>
      <c r="M66" s="116"/>
      <c r="N66" s="116"/>
      <c r="O66" s="116"/>
      <c r="P66" s="116"/>
      <c r="Q66" s="117"/>
      <c r="U66" s="150" t="s">
        <v>2270</v>
      </c>
      <c r="V66" s="142" t="b">
        <v>0</v>
      </c>
      <c r="W66" s="142" t="s">
        <v>495</v>
      </c>
      <c r="X66" s="146" t="str">
        <f t="shared" si="3"/>
        <v/>
      </c>
      <c r="AA66" s="150" t="s">
        <v>2282</v>
      </c>
      <c r="AB66" s="142" t="b">
        <v>0</v>
      </c>
      <c r="AC66" s="142" t="s">
        <v>488</v>
      </c>
      <c r="AD66" s="142" t="str">
        <f t="shared" si="5"/>
        <v/>
      </c>
      <c r="AG66" s="152" t="s">
        <v>2388</v>
      </c>
    </row>
    <row r="67" spans="2:33" ht="18" customHeight="1" thickBot="1">
      <c r="B67" s="280"/>
      <c r="C67" s="287"/>
      <c r="D67" s="116"/>
      <c r="E67" s="118"/>
      <c r="F67" s="116" t="s">
        <v>28</v>
      </c>
      <c r="G67" s="116"/>
      <c r="H67" s="116"/>
      <c r="I67" s="116"/>
      <c r="J67" s="116"/>
      <c r="K67" s="116"/>
      <c r="L67" s="116"/>
      <c r="M67" s="116"/>
      <c r="N67" s="116"/>
      <c r="O67" s="116"/>
      <c r="P67" s="116"/>
      <c r="Q67" s="117"/>
      <c r="U67" s="150" t="s">
        <v>2271</v>
      </c>
      <c r="V67" s="142" t="b">
        <v>0</v>
      </c>
      <c r="W67" s="142" t="s">
        <v>2226</v>
      </c>
      <c r="X67" s="146" t="str">
        <f t="shared" si="3"/>
        <v/>
      </c>
      <c r="AA67" s="150" t="s">
        <v>480</v>
      </c>
      <c r="AB67" s="142" t="b">
        <v>0</v>
      </c>
      <c r="AC67" s="142" t="s">
        <v>489</v>
      </c>
      <c r="AD67" s="142" t="str">
        <f t="shared" si="5"/>
        <v/>
      </c>
      <c r="AE67" s="142" t="str">
        <f>IF(AB67=TRUE,1,"")</f>
        <v/>
      </c>
      <c r="AF67" s="142">
        <f>I64</f>
        <v>0</v>
      </c>
      <c r="AG67" s="171" t="str">
        <f>IF(I64="","",I64)</f>
        <v/>
      </c>
    </row>
    <row r="68" spans="2:33" ht="18" customHeight="1">
      <c r="B68" s="280"/>
      <c r="C68" s="287"/>
      <c r="D68" s="116"/>
      <c r="E68" s="118"/>
      <c r="F68" s="116" t="s">
        <v>29</v>
      </c>
      <c r="G68" s="116"/>
      <c r="H68" s="116"/>
      <c r="I68" s="116"/>
      <c r="J68" s="116"/>
      <c r="K68" s="116"/>
      <c r="L68" s="116"/>
      <c r="M68" s="116"/>
      <c r="N68" s="116"/>
      <c r="O68" s="116"/>
      <c r="P68" s="116"/>
      <c r="Q68" s="117"/>
      <c r="U68" s="150" t="s">
        <v>480</v>
      </c>
      <c r="V68" s="142" t="b">
        <v>0</v>
      </c>
      <c r="W68" s="142" t="s">
        <v>2295</v>
      </c>
      <c r="X68" s="146" t="str">
        <f t="shared" si="3"/>
        <v/>
      </c>
      <c r="Y68" s="145"/>
      <c r="Z68" s="145" t="s">
        <v>2287</v>
      </c>
      <c r="AA68" s="150" t="s">
        <v>2284</v>
      </c>
      <c r="AB68" s="142" t="b">
        <v>0</v>
      </c>
      <c r="AC68" s="142" t="s">
        <v>484</v>
      </c>
      <c r="AD68" s="142" t="str">
        <f t="shared" si="5"/>
        <v/>
      </c>
    </row>
    <row r="69" spans="2:33" ht="18" customHeight="1" thickBot="1">
      <c r="B69" s="280"/>
      <c r="C69" s="287"/>
      <c r="D69" s="116"/>
      <c r="E69" s="118"/>
      <c r="F69" s="116" t="s">
        <v>30</v>
      </c>
      <c r="G69" s="116"/>
      <c r="H69" s="116"/>
      <c r="I69" s="116"/>
      <c r="J69" s="116"/>
      <c r="K69" s="116"/>
      <c r="L69" s="116"/>
      <c r="M69" s="116"/>
      <c r="N69" s="116"/>
      <c r="O69" s="116"/>
      <c r="P69" s="116"/>
      <c r="Q69" s="117"/>
      <c r="AA69" s="150" t="s">
        <v>2285</v>
      </c>
      <c r="AB69" s="142" t="b">
        <v>0</v>
      </c>
      <c r="AC69" s="142" t="s">
        <v>486</v>
      </c>
      <c r="AD69" s="142" t="str">
        <f t="shared" si="5"/>
        <v/>
      </c>
    </row>
    <row r="70" spans="2:33" ht="18" customHeight="1">
      <c r="B70" s="280"/>
      <c r="C70" s="287"/>
      <c r="D70" s="116"/>
      <c r="E70" s="118"/>
      <c r="F70" s="116" t="s">
        <v>339</v>
      </c>
      <c r="G70" s="116"/>
      <c r="H70" s="116"/>
      <c r="I70" s="296"/>
      <c r="J70" s="297"/>
      <c r="K70" s="297"/>
      <c r="L70" s="297"/>
      <c r="M70" s="297"/>
      <c r="N70" s="297"/>
      <c r="O70" s="297"/>
      <c r="P70" s="297"/>
      <c r="Q70" s="117" t="s">
        <v>20</v>
      </c>
      <c r="T70" s="145"/>
      <c r="U70" s="150"/>
      <c r="AA70" s="150" t="s">
        <v>2286</v>
      </c>
      <c r="AB70" s="142" t="b">
        <v>0</v>
      </c>
      <c r="AC70" s="142" t="s">
        <v>487</v>
      </c>
      <c r="AD70" s="142" t="str">
        <f t="shared" si="5"/>
        <v/>
      </c>
      <c r="AG70" s="152" t="s">
        <v>2388</v>
      </c>
    </row>
    <row r="71" spans="2:33" ht="18" customHeight="1" thickBot="1">
      <c r="B71" s="280"/>
      <c r="C71" s="288"/>
      <c r="D71" s="136"/>
      <c r="E71" s="119" t="s">
        <v>4</v>
      </c>
      <c r="F71" s="119"/>
      <c r="G71" s="119"/>
      <c r="H71" s="119"/>
      <c r="I71" s="119"/>
      <c r="J71" s="119"/>
      <c r="K71" s="119"/>
      <c r="L71" s="119"/>
      <c r="M71" s="119"/>
      <c r="N71" s="119"/>
      <c r="O71" s="119"/>
      <c r="P71" s="119"/>
      <c r="Q71" s="121"/>
      <c r="U71" s="150"/>
      <c r="AA71" s="150" t="s">
        <v>480</v>
      </c>
      <c r="AB71" s="142" t="b">
        <v>0</v>
      </c>
      <c r="AC71" s="142" t="s">
        <v>488</v>
      </c>
      <c r="AD71" s="142" t="str">
        <f t="shared" si="5"/>
        <v/>
      </c>
      <c r="AE71" s="142" t="str">
        <f>IF(AB71=TRUE,1,"")</f>
        <v/>
      </c>
      <c r="AF71" s="142">
        <f>I70</f>
        <v>0</v>
      </c>
      <c r="AG71" s="171" t="str">
        <f>IF(I70="","",I70)</f>
        <v/>
      </c>
    </row>
    <row r="72" spans="2:33" ht="18" customHeight="1" thickBot="1">
      <c r="B72" s="280"/>
      <c r="C72" s="289" t="s">
        <v>31</v>
      </c>
      <c r="D72" s="125"/>
      <c r="E72" s="114" t="s">
        <v>32</v>
      </c>
      <c r="F72" s="114"/>
      <c r="G72" s="114"/>
      <c r="H72" s="114"/>
      <c r="I72" s="114"/>
      <c r="J72" s="114"/>
      <c r="K72" s="114"/>
      <c r="L72" s="114"/>
      <c r="M72" s="175"/>
      <c r="N72" s="114" t="s">
        <v>33</v>
      </c>
      <c r="O72" s="175"/>
      <c r="P72" s="282" t="s">
        <v>34</v>
      </c>
      <c r="Q72" s="283"/>
      <c r="U72" s="150"/>
      <c r="AD72" s="142" t="str">
        <f t="shared" si="5"/>
        <v/>
      </c>
    </row>
    <row r="73" spans="2:33" ht="18" customHeight="1" thickBot="1">
      <c r="B73" s="280"/>
      <c r="C73" s="287"/>
      <c r="D73" s="118"/>
      <c r="E73" s="116" t="s">
        <v>35</v>
      </c>
      <c r="F73" s="116"/>
      <c r="G73" s="116"/>
      <c r="H73" s="116"/>
      <c r="I73" s="116"/>
      <c r="J73" s="116"/>
      <c r="K73" s="116"/>
      <c r="L73" s="116"/>
      <c r="M73" s="175"/>
      <c r="N73" s="116" t="s">
        <v>33</v>
      </c>
      <c r="O73" s="175"/>
      <c r="P73" s="284" t="s">
        <v>34</v>
      </c>
      <c r="Q73" s="285"/>
      <c r="U73" s="145" t="s">
        <v>2291</v>
      </c>
      <c r="Y73" s="145"/>
      <c r="Z73" s="145" t="s">
        <v>2291</v>
      </c>
      <c r="AA73" s="150" t="s">
        <v>2288</v>
      </c>
      <c r="AB73" s="142" t="b">
        <v>0</v>
      </c>
      <c r="AC73" s="142" t="s">
        <v>484</v>
      </c>
      <c r="AD73" s="142" t="str">
        <f t="shared" si="5"/>
        <v/>
      </c>
      <c r="AE73" s="172" t="str">
        <f>IF(M72="","",M72)</f>
        <v/>
      </c>
      <c r="AF73" s="166" t="s">
        <v>2327</v>
      </c>
    </row>
    <row r="74" spans="2:33" ht="18" customHeight="1" thickBot="1">
      <c r="B74" s="280"/>
      <c r="C74" s="287"/>
      <c r="D74" s="138"/>
      <c r="E74" s="116" t="s">
        <v>36</v>
      </c>
      <c r="F74" s="116"/>
      <c r="G74" s="116"/>
      <c r="H74" s="116"/>
      <c r="I74" s="116"/>
      <c r="J74" s="116"/>
      <c r="K74" s="116"/>
      <c r="L74" s="116"/>
      <c r="M74" s="114"/>
      <c r="N74" s="116"/>
      <c r="O74" s="114"/>
      <c r="P74" s="139"/>
      <c r="Q74" s="140"/>
      <c r="U74" s="150"/>
      <c r="AA74" s="150" t="s">
        <v>2289</v>
      </c>
      <c r="AB74" s="142" t="b">
        <v>0</v>
      </c>
      <c r="AC74" s="142" t="s">
        <v>486</v>
      </c>
      <c r="AD74" s="142" t="str">
        <f t="shared" si="5"/>
        <v/>
      </c>
      <c r="AE74" s="172" t="str">
        <f>IF(O72="","",O72)</f>
        <v/>
      </c>
      <c r="AF74" s="173" t="s">
        <v>2328</v>
      </c>
    </row>
    <row r="75" spans="2:33" ht="18" customHeight="1" thickBot="1">
      <c r="B75" s="280"/>
      <c r="C75" s="288"/>
      <c r="D75" s="136"/>
      <c r="E75" s="119" t="s">
        <v>5</v>
      </c>
      <c r="F75" s="119"/>
      <c r="G75" s="119"/>
      <c r="H75" s="119"/>
      <c r="I75" s="136"/>
      <c r="J75" s="136"/>
      <c r="K75" s="119"/>
      <c r="L75" s="119"/>
      <c r="M75" s="119"/>
      <c r="N75" s="119"/>
      <c r="O75" s="119"/>
      <c r="P75" s="119"/>
      <c r="Q75" s="121"/>
      <c r="U75" s="150"/>
      <c r="AA75" s="150" t="s">
        <v>2290</v>
      </c>
      <c r="AB75" s="142" t="b">
        <v>0</v>
      </c>
      <c r="AC75" s="142" t="s">
        <v>487</v>
      </c>
      <c r="AD75" s="142" t="str">
        <f t="shared" si="5"/>
        <v/>
      </c>
      <c r="AE75" s="172" t="str">
        <f>IF(M73="","",M73)</f>
        <v/>
      </c>
      <c r="AF75" s="173" t="s">
        <v>2329</v>
      </c>
    </row>
    <row r="76" spans="2:33" ht="18" customHeight="1" thickBot="1">
      <c r="B76" s="280"/>
      <c r="C76" s="289" t="s">
        <v>37</v>
      </c>
      <c r="D76" s="125"/>
      <c r="E76" s="114" t="s">
        <v>6</v>
      </c>
      <c r="F76" s="114"/>
      <c r="G76" s="114"/>
      <c r="H76" s="114"/>
      <c r="I76" s="114"/>
      <c r="J76" s="114"/>
      <c r="K76" s="114"/>
      <c r="L76" s="114"/>
      <c r="M76" s="114"/>
      <c r="N76" s="114"/>
      <c r="O76" s="114"/>
      <c r="P76" s="114"/>
      <c r="Q76" s="115"/>
      <c r="U76" s="150"/>
      <c r="AA76" s="150" t="s">
        <v>2241</v>
      </c>
      <c r="AB76" s="142" t="b">
        <v>0</v>
      </c>
      <c r="AC76" s="142" t="s">
        <v>488</v>
      </c>
      <c r="AD76" s="142" t="str">
        <f t="shared" si="5"/>
        <v/>
      </c>
      <c r="AE76" s="172" t="str">
        <f>IF(O73="","",O73)</f>
        <v/>
      </c>
      <c r="AF76" s="174" t="s">
        <v>2330</v>
      </c>
    </row>
    <row r="77" spans="2:33" ht="18" customHeight="1">
      <c r="B77" s="280"/>
      <c r="C77" s="287"/>
      <c r="D77" s="118"/>
      <c r="E77" s="116" t="s">
        <v>7</v>
      </c>
      <c r="F77" s="116"/>
      <c r="G77" s="116"/>
      <c r="H77" s="116"/>
      <c r="I77" s="116"/>
      <c r="J77" s="116"/>
      <c r="K77" s="116"/>
      <c r="L77" s="116"/>
      <c r="M77" s="116"/>
      <c r="N77" s="116"/>
      <c r="O77" s="116"/>
      <c r="P77" s="116"/>
      <c r="Q77" s="117"/>
      <c r="U77" s="150"/>
      <c r="AD77" s="142" t="str">
        <f t="shared" si="5"/>
        <v/>
      </c>
    </row>
    <row r="78" spans="2:33" ht="18" customHeight="1">
      <c r="B78" s="280"/>
      <c r="C78" s="287"/>
      <c r="D78" s="118"/>
      <c r="E78" s="116" t="s">
        <v>8</v>
      </c>
      <c r="F78" s="116"/>
      <c r="G78" s="116"/>
      <c r="H78" s="116"/>
      <c r="I78" s="116"/>
      <c r="J78" s="116"/>
      <c r="K78" s="116"/>
      <c r="L78" s="116"/>
      <c r="M78" s="116"/>
      <c r="N78" s="116"/>
      <c r="O78" s="116"/>
      <c r="P78" s="116"/>
      <c r="Q78" s="117"/>
      <c r="U78" s="150"/>
      <c r="Z78" s="145" t="s">
        <v>2305</v>
      </c>
      <c r="AA78" s="150" t="s">
        <v>2298</v>
      </c>
      <c r="AB78" s="142" t="b">
        <v>0</v>
      </c>
      <c r="AC78" s="142" t="s">
        <v>484</v>
      </c>
      <c r="AD78" s="142" t="str">
        <f t="shared" si="5"/>
        <v/>
      </c>
      <c r="AF78" s="142" t="s">
        <v>2388</v>
      </c>
      <c r="AG78" s="145" t="s">
        <v>2379</v>
      </c>
    </row>
    <row r="79" spans="2:33" ht="18" customHeight="1" thickBot="1">
      <c r="B79" s="280"/>
      <c r="C79" s="287"/>
      <c r="D79" s="116"/>
      <c r="E79" s="141" t="s">
        <v>346</v>
      </c>
      <c r="F79" s="116"/>
      <c r="G79" s="116"/>
      <c r="H79" s="116"/>
      <c r="I79" s="116"/>
      <c r="J79" s="116"/>
      <c r="K79" s="116"/>
      <c r="L79" s="116"/>
      <c r="M79" s="116"/>
      <c r="N79" s="116"/>
      <c r="O79" s="116"/>
      <c r="P79" s="116"/>
      <c r="Q79" s="117"/>
      <c r="U79" s="150"/>
      <c r="AA79" s="150" t="s">
        <v>2299</v>
      </c>
      <c r="AB79" s="142" t="b">
        <v>0</v>
      </c>
      <c r="AC79" s="142" t="s">
        <v>486</v>
      </c>
      <c r="AD79" s="142" t="str">
        <f t="shared" si="5"/>
        <v/>
      </c>
    </row>
    <row r="80" spans="2:33" ht="18" customHeight="1" thickBot="1">
      <c r="B80" s="280"/>
      <c r="C80" s="287"/>
      <c r="D80" s="116"/>
      <c r="E80" s="118"/>
      <c r="F80" s="116" t="s">
        <v>38</v>
      </c>
      <c r="G80" s="116"/>
      <c r="H80" s="116"/>
      <c r="I80" s="118"/>
      <c r="J80" s="116" t="s">
        <v>39</v>
      </c>
      <c r="K80" s="116"/>
      <c r="L80" s="116"/>
      <c r="M80" s="118"/>
      <c r="N80" s="116" t="s">
        <v>40</v>
      </c>
      <c r="O80" s="116"/>
      <c r="P80" s="116"/>
      <c r="Q80" s="117"/>
      <c r="U80" s="150"/>
      <c r="AA80" s="155" t="s">
        <v>2300</v>
      </c>
      <c r="AB80" s="156" t="b">
        <v>0</v>
      </c>
      <c r="AC80" s="156" t="s">
        <v>487</v>
      </c>
      <c r="AD80" s="156" t="str">
        <f t="shared" si="5"/>
        <v/>
      </c>
      <c r="AE80" s="156"/>
      <c r="AF80" s="156" t="str">
        <f>IF(H82="","",H82)</f>
        <v/>
      </c>
      <c r="AG80" s="148">
        <f>IF(AF80="",0,1)</f>
        <v>0</v>
      </c>
    </row>
    <row r="81" spans="2:33" ht="18" customHeight="1" thickBot="1">
      <c r="B81" s="280"/>
      <c r="C81" s="287"/>
      <c r="D81" s="116"/>
      <c r="E81" s="118"/>
      <c r="F81" s="116" t="s">
        <v>41</v>
      </c>
      <c r="G81" s="116"/>
      <c r="H81" s="116"/>
      <c r="I81" s="118"/>
      <c r="J81" s="116" t="s">
        <v>42</v>
      </c>
      <c r="K81" s="116"/>
      <c r="L81" s="116"/>
      <c r="M81" s="118"/>
      <c r="N81" s="116" t="s">
        <v>43</v>
      </c>
      <c r="O81" s="116"/>
      <c r="P81" s="116"/>
      <c r="Q81" s="117"/>
      <c r="AA81" s="155" t="s">
        <v>2301</v>
      </c>
      <c r="AB81" s="156" t="b">
        <v>0</v>
      </c>
      <c r="AC81" s="156" t="s">
        <v>488</v>
      </c>
      <c r="AD81" s="156" t="str">
        <f>IF(AB81=TRUE,AC81,"")</f>
        <v/>
      </c>
      <c r="AE81" s="156" t="str">
        <f>IF(AB81=TRUE,1,"")</f>
        <v/>
      </c>
      <c r="AF81" s="156" t="str">
        <f>IF(J84="","",J84)</f>
        <v/>
      </c>
      <c r="AG81" s="148">
        <f>IF(AF81="",0,1)</f>
        <v>0</v>
      </c>
    </row>
    <row r="82" spans="2:33" ht="18" customHeight="1">
      <c r="B82" s="280"/>
      <c r="C82" s="287"/>
      <c r="D82" s="116"/>
      <c r="E82" s="118"/>
      <c r="F82" s="116" t="s">
        <v>44</v>
      </c>
      <c r="G82" s="116"/>
      <c r="H82" s="296"/>
      <c r="I82" s="297"/>
      <c r="J82" s="297"/>
      <c r="K82" s="297"/>
      <c r="L82" s="297"/>
      <c r="M82" s="297"/>
      <c r="N82" s="297"/>
      <c r="O82" s="297"/>
      <c r="P82" s="297"/>
      <c r="Q82" s="117" t="s">
        <v>20</v>
      </c>
      <c r="T82" s="145"/>
      <c r="U82" s="150"/>
      <c r="AA82" s="150" t="s">
        <v>2302</v>
      </c>
      <c r="AB82" s="142" t="b">
        <v>0</v>
      </c>
      <c r="AC82" s="142" t="s">
        <v>489</v>
      </c>
      <c r="AD82" s="142" t="str">
        <f t="shared" si="5"/>
        <v/>
      </c>
    </row>
    <row r="83" spans="2:33" ht="18" customHeight="1">
      <c r="B83" s="280"/>
      <c r="C83" s="287"/>
      <c r="D83" s="118"/>
      <c r="E83" s="116" t="s">
        <v>9</v>
      </c>
      <c r="F83" s="116"/>
      <c r="G83" s="116"/>
      <c r="H83" s="116"/>
      <c r="I83" s="116"/>
      <c r="J83" s="116"/>
      <c r="K83" s="116"/>
      <c r="L83" s="116"/>
      <c r="M83" s="116"/>
      <c r="N83" s="116"/>
      <c r="O83" s="116"/>
      <c r="P83" s="116"/>
      <c r="Q83" s="117"/>
      <c r="U83" s="150"/>
      <c r="AA83" s="150" t="s">
        <v>2303</v>
      </c>
      <c r="AB83" s="142" t="b">
        <v>0</v>
      </c>
      <c r="AC83" s="142" t="s">
        <v>490</v>
      </c>
      <c r="AD83" s="142" t="str">
        <f t="shared" si="5"/>
        <v/>
      </c>
    </row>
    <row r="84" spans="2:33" ht="18" customHeight="1">
      <c r="B84" s="280"/>
      <c r="C84" s="287"/>
      <c r="D84" s="116"/>
      <c r="E84" s="141" t="s">
        <v>347</v>
      </c>
      <c r="F84" s="116"/>
      <c r="G84" s="116"/>
      <c r="H84" s="116"/>
      <c r="I84" s="116"/>
      <c r="J84" s="296"/>
      <c r="K84" s="297"/>
      <c r="L84" s="297"/>
      <c r="M84" s="297"/>
      <c r="N84" s="297"/>
      <c r="O84" s="297"/>
      <c r="P84" s="297"/>
      <c r="Q84" s="117" t="s">
        <v>20</v>
      </c>
      <c r="U84" s="150"/>
      <c r="AA84" s="150" t="s">
        <v>2304</v>
      </c>
      <c r="AB84" s="142" t="b">
        <v>0</v>
      </c>
      <c r="AC84" s="142" t="s">
        <v>491</v>
      </c>
      <c r="AD84" s="142" t="str">
        <f t="shared" si="5"/>
        <v/>
      </c>
    </row>
    <row r="85" spans="2:33" ht="18" customHeight="1">
      <c r="B85" s="280"/>
      <c r="C85" s="287"/>
      <c r="D85" s="118"/>
      <c r="E85" s="116" t="s">
        <v>46</v>
      </c>
      <c r="F85" s="116"/>
      <c r="G85" s="116"/>
      <c r="H85" s="116"/>
      <c r="I85" s="116"/>
      <c r="J85" s="116"/>
      <c r="K85" s="116"/>
      <c r="L85" s="116"/>
      <c r="M85" s="116"/>
      <c r="N85" s="116"/>
      <c r="O85" s="116"/>
      <c r="P85" s="116"/>
      <c r="Q85" s="117"/>
      <c r="AA85" s="150" t="s">
        <v>480</v>
      </c>
      <c r="AB85" s="142" t="b">
        <v>0</v>
      </c>
      <c r="AC85" s="142" t="s">
        <v>2389</v>
      </c>
      <c r="AD85" s="142" t="str">
        <f>IF(AB85=TRUE,AC85,"")</f>
        <v/>
      </c>
      <c r="AE85" s="142" t="str">
        <f>IF(AB85=TRUE,1,"")</f>
        <v/>
      </c>
      <c r="AF85" s="142">
        <f>F88</f>
        <v>0</v>
      </c>
      <c r="AG85" s="142" t="str">
        <f>IF(F88="","",F88)</f>
        <v/>
      </c>
    </row>
    <row r="86" spans="2:33" ht="18" customHeight="1" thickBot="1">
      <c r="B86" s="280"/>
      <c r="C86" s="287"/>
      <c r="D86" s="118"/>
      <c r="E86" s="116" t="s">
        <v>47</v>
      </c>
      <c r="F86" s="116"/>
      <c r="G86" s="116"/>
      <c r="H86" s="116"/>
      <c r="I86" s="116"/>
      <c r="J86" s="116"/>
      <c r="K86" s="116"/>
      <c r="L86" s="116"/>
      <c r="M86" s="116"/>
      <c r="N86" s="116"/>
      <c r="O86" s="116"/>
      <c r="P86" s="116"/>
      <c r="Q86" s="117"/>
      <c r="T86" s="145"/>
      <c r="U86" s="150"/>
      <c r="AD86" s="142" t="str">
        <f t="shared" si="5"/>
        <v/>
      </c>
      <c r="AE86" s="142" t="str">
        <f t="shared" ref="AE86:AE94" si="6">IF(AB86=TRUE,1,"")</f>
        <v/>
      </c>
    </row>
    <row r="87" spans="2:33" ht="18" customHeight="1">
      <c r="B87" s="280"/>
      <c r="C87" s="287"/>
      <c r="D87" s="118"/>
      <c r="E87" s="116" t="s">
        <v>48</v>
      </c>
      <c r="F87" s="116"/>
      <c r="G87" s="116"/>
      <c r="H87" s="116"/>
      <c r="I87" s="116"/>
      <c r="J87" s="116"/>
      <c r="K87" s="116"/>
      <c r="L87" s="116"/>
      <c r="M87" s="116"/>
      <c r="N87" s="116"/>
      <c r="O87" s="116"/>
      <c r="P87" s="116"/>
      <c r="Q87" s="117"/>
      <c r="U87" s="150"/>
      <c r="Z87" s="157" t="s">
        <v>2312</v>
      </c>
      <c r="AA87" s="158" t="s">
        <v>2306</v>
      </c>
      <c r="AB87" s="158" t="b">
        <v>0</v>
      </c>
      <c r="AC87" s="158" t="s">
        <v>484</v>
      </c>
      <c r="AD87" s="159" t="str">
        <f t="shared" si="5"/>
        <v/>
      </c>
      <c r="AE87" s="142" t="str">
        <f>IF(AB87=TRUE,1,"")</f>
        <v/>
      </c>
    </row>
    <row r="88" spans="2:33" ht="18" customHeight="1">
      <c r="B88" s="280"/>
      <c r="C88" s="288"/>
      <c r="D88" s="136"/>
      <c r="E88" s="119" t="s">
        <v>55</v>
      </c>
      <c r="F88" s="298"/>
      <c r="G88" s="295"/>
      <c r="H88" s="295"/>
      <c r="I88" s="295"/>
      <c r="J88" s="295"/>
      <c r="K88" s="295"/>
      <c r="L88" s="295"/>
      <c r="M88" s="295"/>
      <c r="N88" s="295"/>
      <c r="O88" s="295"/>
      <c r="P88" s="295"/>
      <c r="Q88" s="121" t="s">
        <v>20</v>
      </c>
      <c r="U88" s="150"/>
      <c r="Z88" s="160"/>
      <c r="AA88" s="146" t="s">
        <v>2307</v>
      </c>
      <c r="AB88" s="146" t="b">
        <v>0</v>
      </c>
      <c r="AC88" s="146" t="s">
        <v>486</v>
      </c>
      <c r="AD88" s="161" t="str">
        <f t="shared" si="5"/>
        <v/>
      </c>
      <c r="AE88" s="142" t="str">
        <f t="shared" si="6"/>
        <v/>
      </c>
    </row>
    <row r="89" spans="2:33" ht="18" customHeight="1">
      <c r="B89" s="280"/>
      <c r="C89" s="276" t="s">
        <v>56</v>
      </c>
      <c r="D89" s="125"/>
      <c r="E89" s="114" t="s">
        <v>49</v>
      </c>
      <c r="F89" s="114"/>
      <c r="G89" s="114"/>
      <c r="H89" s="114"/>
      <c r="I89" s="114"/>
      <c r="J89" s="113"/>
      <c r="K89" s="114" t="s">
        <v>50</v>
      </c>
      <c r="L89" s="114"/>
      <c r="M89" s="114"/>
      <c r="N89" s="114"/>
      <c r="O89" s="114"/>
      <c r="P89" s="114"/>
      <c r="Q89" s="115"/>
      <c r="U89" s="150"/>
      <c r="Z89" s="160"/>
      <c r="AA89" s="146" t="s">
        <v>2308</v>
      </c>
      <c r="AB89" s="146" t="b">
        <v>0</v>
      </c>
      <c r="AC89" s="146" t="s">
        <v>487</v>
      </c>
      <c r="AD89" s="161" t="str">
        <f t="shared" si="5"/>
        <v/>
      </c>
      <c r="AE89" s="142" t="str">
        <f t="shared" si="6"/>
        <v/>
      </c>
    </row>
    <row r="90" spans="2:33" ht="18" customHeight="1">
      <c r="B90" s="280"/>
      <c r="C90" s="277"/>
      <c r="D90" s="118"/>
      <c r="E90" s="116" t="s">
        <v>51</v>
      </c>
      <c r="F90" s="116"/>
      <c r="G90" s="116"/>
      <c r="H90" s="116"/>
      <c r="I90" s="116"/>
      <c r="J90" s="122"/>
      <c r="K90" s="116" t="s">
        <v>53</v>
      </c>
      <c r="L90" s="116"/>
      <c r="M90" s="116"/>
      <c r="N90" s="116"/>
      <c r="O90" s="116"/>
      <c r="P90" s="116"/>
      <c r="Q90" s="117"/>
      <c r="U90" s="150"/>
      <c r="Z90" s="160"/>
      <c r="AA90" s="146" t="s">
        <v>2309</v>
      </c>
      <c r="AB90" s="146" t="b">
        <v>0</v>
      </c>
      <c r="AC90" s="146" t="s">
        <v>488</v>
      </c>
      <c r="AD90" s="161" t="str">
        <f t="shared" si="5"/>
        <v/>
      </c>
      <c r="AE90" s="142" t="str">
        <f t="shared" si="6"/>
        <v/>
      </c>
    </row>
    <row r="91" spans="2:33" ht="18" customHeight="1" thickBot="1">
      <c r="B91" s="280"/>
      <c r="C91" s="277"/>
      <c r="D91" s="118"/>
      <c r="E91" s="116" t="s">
        <v>52</v>
      </c>
      <c r="F91" s="116"/>
      <c r="G91" s="116"/>
      <c r="H91" s="116"/>
      <c r="I91" s="116"/>
      <c r="J91" s="116"/>
      <c r="K91" s="116"/>
      <c r="L91" s="116"/>
      <c r="M91" s="116"/>
      <c r="N91" s="116"/>
      <c r="O91" s="116"/>
      <c r="P91" s="116"/>
      <c r="Q91" s="117"/>
      <c r="U91" s="150"/>
      <c r="Z91" s="160"/>
      <c r="AA91" s="146" t="s">
        <v>2310</v>
      </c>
      <c r="AB91" s="146" t="b">
        <v>0</v>
      </c>
      <c r="AC91" s="146" t="s">
        <v>489</v>
      </c>
      <c r="AD91" s="161" t="str">
        <f t="shared" si="5"/>
        <v/>
      </c>
      <c r="AE91" s="142" t="str">
        <f t="shared" si="6"/>
        <v/>
      </c>
    </row>
    <row r="92" spans="2:33" ht="18" customHeight="1">
      <c r="B92" s="281"/>
      <c r="C92" s="278"/>
      <c r="D92" s="118"/>
      <c r="E92" s="119" t="s">
        <v>54</v>
      </c>
      <c r="F92" s="298"/>
      <c r="G92" s="295"/>
      <c r="H92" s="295"/>
      <c r="I92" s="295"/>
      <c r="J92" s="295"/>
      <c r="K92" s="295"/>
      <c r="L92" s="295"/>
      <c r="M92" s="295"/>
      <c r="N92" s="295"/>
      <c r="O92" s="295"/>
      <c r="P92" s="295"/>
      <c r="Q92" s="121" t="s">
        <v>20</v>
      </c>
      <c r="U92" s="150"/>
      <c r="Z92" s="160"/>
      <c r="AA92" s="146" t="s">
        <v>2311</v>
      </c>
      <c r="AB92" s="146" t="b">
        <v>0</v>
      </c>
      <c r="AC92" s="146" t="s">
        <v>490</v>
      </c>
      <c r="AD92" s="161" t="str">
        <f t="shared" si="5"/>
        <v/>
      </c>
      <c r="AE92" s="142" t="str">
        <f t="shared" si="6"/>
        <v/>
      </c>
      <c r="AG92" s="152"/>
    </row>
    <row r="93" spans="2:33" ht="5.25" customHeight="1">
      <c r="D93" s="114"/>
      <c r="U93" s="150"/>
      <c r="Z93" s="160"/>
      <c r="AA93" s="146"/>
      <c r="AB93" s="146"/>
      <c r="AC93" s="146"/>
      <c r="AD93" s="161" t="str">
        <f t="shared" si="5"/>
        <v/>
      </c>
      <c r="AE93" s="142" t="str">
        <f t="shared" si="6"/>
        <v/>
      </c>
      <c r="AG93" s="154"/>
    </row>
    <row r="94" spans="2:33" ht="16.5" customHeight="1" thickBot="1">
      <c r="U94" s="150"/>
      <c r="Z94" s="162"/>
      <c r="AA94" s="163" t="s">
        <v>480</v>
      </c>
      <c r="AB94" s="163" t="b">
        <v>0</v>
      </c>
      <c r="AC94" s="163" t="s">
        <v>491</v>
      </c>
      <c r="AD94" s="164" t="str">
        <f t="shared" si="5"/>
        <v/>
      </c>
      <c r="AE94" s="142" t="str">
        <f t="shared" si="6"/>
        <v/>
      </c>
      <c r="AF94" s="142">
        <f>H82</f>
        <v>0</v>
      </c>
      <c r="AG94" s="171"/>
    </row>
    <row r="95" spans="2:33" ht="16.5" customHeight="1">
      <c r="T95" s="145"/>
      <c r="U95" s="150"/>
      <c r="Z95" s="157" t="s">
        <v>2322</v>
      </c>
      <c r="AA95" s="165" t="s">
        <v>2313</v>
      </c>
      <c r="AB95" s="158" t="b">
        <v>0</v>
      </c>
      <c r="AC95" s="158" t="s">
        <v>484</v>
      </c>
      <c r="AD95" s="166" t="str">
        <f t="shared" si="5"/>
        <v/>
      </c>
    </row>
    <row r="96" spans="2:33" ht="16.5" customHeight="1">
      <c r="U96" s="150"/>
      <c r="Z96" s="160"/>
      <c r="AA96" s="167" t="s">
        <v>2314</v>
      </c>
      <c r="AB96" s="146" t="b">
        <v>0</v>
      </c>
      <c r="AC96" s="146" t="s">
        <v>486</v>
      </c>
      <c r="AD96" s="161" t="str">
        <f t="shared" si="5"/>
        <v/>
      </c>
    </row>
    <row r="97" spans="20:33" ht="16.5" customHeight="1">
      <c r="U97" s="150"/>
      <c r="Z97" s="160"/>
      <c r="AA97" s="167" t="s">
        <v>2315</v>
      </c>
      <c r="AB97" s="146" t="b">
        <v>0</v>
      </c>
      <c r="AC97" s="146" t="s">
        <v>487</v>
      </c>
      <c r="AD97" s="161" t="str">
        <f t="shared" si="5"/>
        <v/>
      </c>
    </row>
    <row r="98" spans="20:33" ht="16.5" customHeight="1">
      <c r="U98" s="150"/>
      <c r="Z98" s="160"/>
      <c r="AA98" s="167" t="s">
        <v>2316</v>
      </c>
      <c r="AB98" s="146" t="b">
        <v>0</v>
      </c>
      <c r="AC98" s="146" t="s">
        <v>488</v>
      </c>
      <c r="AD98" s="161" t="str">
        <f t="shared" si="5"/>
        <v/>
      </c>
    </row>
    <row r="99" spans="20:33" ht="16.5" customHeight="1">
      <c r="Z99" s="160"/>
      <c r="AA99" s="167" t="s">
        <v>2317</v>
      </c>
      <c r="AB99" s="146" t="b">
        <v>0</v>
      </c>
      <c r="AC99" s="146" t="s">
        <v>489</v>
      </c>
      <c r="AD99" s="161" t="str">
        <f t="shared" si="5"/>
        <v/>
      </c>
      <c r="AG99" s="142" t="s">
        <v>2388</v>
      </c>
    </row>
    <row r="100" spans="20:33" ht="16.5" customHeight="1" thickBot="1">
      <c r="T100" s="145"/>
      <c r="U100" s="150"/>
      <c r="Z100" s="162"/>
      <c r="AA100" s="168" t="s">
        <v>480</v>
      </c>
      <c r="AB100" s="163" t="b">
        <v>0</v>
      </c>
      <c r="AC100" s="163" t="s">
        <v>2387</v>
      </c>
      <c r="AD100" s="164" t="str">
        <f t="shared" si="5"/>
        <v/>
      </c>
      <c r="AE100" s="142" t="str">
        <f>IF(AB100=TRUE,1,"")</f>
        <v/>
      </c>
      <c r="AF100" s="142">
        <f>F92</f>
        <v>0</v>
      </c>
      <c r="AG100" s="142" t="str">
        <f>IF(F92="","",F92)</f>
        <v/>
      </c>
    </row>
    <row r="101" spans="20:33" ht="16.5" customHeight="1">
      <c r="U101" s="150"/>
    </row>
    <row r="102" spans="20:33" ht="16.5" customHeight="1">
      <c r="U102" s="150"/>
    </row>
    <row r="103" spans="20:33" ht="16.5" customHeight="1">
      <c r="U103" s="150"/>
    </row>
  </sheetData>
  <sheetProtection sheet="1" objects="1" scenarios="1" selectLockedCells="1"/>
  <mergeCells count="26">
    <mergeCell ref="B47:B92"/>
    <mergeCell ref="C47:C57"/>
    <mergeCell ref="G57:P57"/>
    <mergeCell ref="C58:C71"/>
    <mergeCell ref="I64:P64"/>
    <mergeCell ref="I70:P70"/>
    <mergeCell ref="C72:C75"/>
    <mergeCell ref="P72:Q72"/>
    <mergeCell ref="P73:Q73"/>
    <mergeCell ref="C76:C88"/>
    <mergeCell ref="H82:P82"/>
    <mergeCell ref="J84:P84"/>
    <mergeCell ref="F88:P88"/>
    <mergeCell ref="C89:C92"/>
    <mergeCell ref="F92:P92"/>
    <mergeCell ref="B6:B44"/>
    <mergeCell ref="C6:C11"/>
    <mergeCell ref="C12:C13"/>
    <mergeCell ref="C14:C19"/>
    <mergeCell ref="N19:P19"/>
    <mergeCell ref="C20:C21"/>
    <mergeCell ref="C25:C31"/>
    <mergeCell ref="F31:P31"/>
    <mergeCell ref="C32:C44"/>
    <mergeCell ref="G44:J44"/>
    <mergeCell ref="N44:P44"/>
  </mergeCells>
  <phoneticPr fontId="2"/>
  <conditionalFormatting sqref="N19:P19">
    <cfRule type="expression" priority="20" stopIfTrue="1">
      <formula>$Y$19&gt;0</formula>
    </cfRule>
    <cfRule type="expression" dxfId="87" priority="30">
      <formula>$V$30=TRUE</formula>
    </cfRule>
  </conditionalFormatting>
  <conditionalFormatting sqref="I12:I13 M13 D12:D13">
    <cfRule type="expression" dxfId="86" priority="29">
      <formula>$Z$15&gt;=2</formula>
    </cfRule>
  </conditionalFormatting>
  <conditionalFormatting sqref="F20 J20 N20">
    <cfRule type="expression" dxfId="85" priority="28">
      <formula>$AA$32&gt;=2</formula>
    </cfRule>
  </conditionalFormatting>
  <conditionalFormatting sqref="F21 J21 N21">
    <cfRule type="expression" dxfId="84" priority="27">
      <formula>$AA$33&gt;=2</formula>
    </cfRule>
  </conditionalFormatting>
  <conditionalFormatting sqref="J22 N22 F22 D22">
    <cfRule type="expression" dxfId="83" priority="26">
      <formula>$AA$38&gt;=2</formula>
    </cfRule>
  </conditionalFormatting>
  <conditionalFormatting sqref="D23 F23">
    <cfRule type="expression" dxfId="82" priority="25">
      <formula>$AA$39&gt;=2</formula>
    </cfRule>
  </conditionalFormatting>
  <conditionalFormatting sqref="D24 G24 K24">
    <cfRule type="expression" dxfId="81" priority="24">
      <formula>$AA$40&gt;=2</formula>
    </cfRule>
  </conditionalFormatting>
  <conditionalFormatting sqref="D58 D65 D71">
    <cfRule type="expression" dxfId="80" priority="23">
      <formula>$AE$36&gt;=2</formula>
    </cfRule>
  </conditionalFormatting>
  <conditionalFormatting sqref="D7:Q11">
    <cfRule type="expression" priority="21" stopIfTrue="1">
      <formula>$AA$12&gt;0</formula>
    </cfRule>
    <cfRule type="expression" dxfId="79" priority="22">
      <formula>$AA$7=1</formula>
    </cfRule>
  </conditionalFormatting>
  <conditionalFormatting sqref="G44:J44">
    <cfRule type="expression" priority="19" stopIfTrue="1">
      <formula>$Z$44&gt;0</formula>
    </cfRule>
    <cfRule type="expression" dxfId="78" priority="31">
      <formula>$AA$44&gt;0</formula>
    </cfRule>
  </conditionalFormatting>
  <conditionalFormatting sqref="F31:P31">
    <cfRule type="expression" priority="17" stopIfTrue="1">
      <formula>$Z$43&gt;0</formula>
    </cfRule>
    <cfRule type="expression" dxfId="77" priority="18">
      <formula>$AA$43&gt;0</formula>
    </cfRule>
  </conditionalFormatting>
  <conditionalFormatting sqref="G57:P57">
    <cfRule type="expression" priority="15" stopIfTrue="1">
      <formula>$AF$57&gt;0</formula>
    </cfRule>
    <cfRule type="expression" dxfId="76" priority="16">
      <formula>$AE$57=1</formula>
    </cfRule>
  </conditionalFormatting>
  <conditionalFormatting sqref="I64:P64">
    <cfRule type="expression" priority="13" stopIfTrue="1">
      <formula>$AF$67&gt;0</formula>
    </cfRule>
    <cfRule type="expression" dxfId="75" priority="14">
      <formula>$AE$67=1</formula>
    </cfRule>
  </conditionalFormatting>
  <conditionalFormatting sqref="I70:P70">
    <cfRule type="expression" priority="11" stopIfTrue="1">
      <formula>$AF$71&gt;0</formula>
    </cfRule>
    <cfRule type="expression" dxfId="74" priority="12">
      <formula>$AE$71=1</formula>
    </cfRule>
  </conditionalFormatting>
  <conditionalFormatting sqref="F92:P92">
    <cfRule type="expression" priority="9" stopIfTrue="1">
      <formula>$AF$100&gt;0</formula>
    </cfRule>
    <cfRule type="expression" dxfId="73" priority="10">
      <formula>$AE$100=1</formula>
    </cfRule>
  </conditionalFormatting>
  <conditionalFormatting sqref="F88:P88">
    <cfRule type="expression" priority="7" stopIfTrue="1">
      <formula>$AF$85&gt;0</formula>
    </cfRule>
    <cfRule type="expression" dxfId="72" priority="8">
      <formula>$AE$85=1</formula>
    </cfRule>
  </conditionalFormatting>
  <conditionalFormatting sqref="D72:D75">
    <cfRule type="expression" priority="5" stopIfTrue="1">
      <formula>$AF$48=0</formula>
    </cfRule>
    <cfRule type="expression" dxfId="71" priority="6">
      <formula>$AF$48&gt;0</formula>
    </cfRule>
  </conditionalFormatting>
  <conditionalFormatting sqref="J84:P84">
    <cfRule type="expression" priority="3" stopIfTrue="1">
      <formula>$AG$81&gt;0</formula>
    </cfRule>
    <cfRule type="expression" dxfId="70" priority="4">
      <formula>$AE$81=1</formula>
    </cfRule>
  </conditionalFormatting>
  <conditionalFormatting sqref="H82:P82">
    <cfRule type="expression" priority="1" stopIfTrue="1">
      <formula>$AF$94&gt;0</formula>
    </cfRule>
    <cfRule type="expression" dxfId="69" priority="2">
      <formula>$AE$94=1</formula>
    </cfRule>
  </conditionalFormatting>
  <dataValidations count="1">
    <dataValidation type="list" allowBlank="1" showInputMessage="1" showErrorMessage="1" sqref="O9">
      <formula1>"1,2,3,-"</formula1>
    </dataValidation>
  </dataValidations>
  <pageMargins left="0.70866141732283472" right="0.31496062992125984" top="0.74803149606299213" bottom="0.74803149606299213" header="0.31496062992125984" footer="0.31496062992125984"/>
  <pageSetup paperSize="9" scale="93" firstPageNumber="5" orientation="portrait" r:id="rId1"/>
  <headerFooter>
    <oddFooter>&amp;C&amp;P</oddFooter>
  </headerFooter>
  <rowBreaks count="1" manualBreakCount="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5</xdr:col>
                    <xdr:colOff>114300</xdr:colOff>
                    <xdr:row>18</xdr:row>
                    <xdr:rowOff>152400</xdr:rowOff>
                  </from>
                  <to>
                    <xdr:col>7</xdr:col>
                    <xdr:colOff>114300</xdr:colOff>
                    <xdr:row>20</xdr:row>
                    <xdr:rowOff>66675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47625</xdr:colOff>
                    <xdr:row>4</xdr:row>
                    <xdr:rowOff>152400</xdr:rowOff>
                  </from>
                  <to>
                    <xdr:col>4</xdr:col>
                    <xdr:colOff>123825</xdr:colOff>
                    <xdr:row>6</xdr:row>
                    <xdr:rowOff>66675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8</xdr:col>
                    <xdr:colOff>47625</xdr:colOff>
                    <xdr:row>4</xdr:row>
                    <xdr:rowOff>152400</xdr:rowOff>
                  </from>
                  <to>
                    <xdr:col>9</xdr:col>
                    <xdr:colOff>123825</xdr:colOff>
                    <xdr:row>6</xdr:row>
                    <xdr:rowOff>66675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12</xdr:col>
                    <xdr:colOff>276225</xdr:colOff>
                    <xdr:row>4</xdr:row>
                    <xdr:rowOff>152400</xdr:rowOff>
                  </from>
                  <to>
                    <xdr:col>13</xdr:col>
                    <xdr:colOff>133350</xdr:colOff>
                    <xdr:row>6</xdr:row>
                    <xdr:rowOff>66675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5</xdr:col>
                    <xdr:colOff>104775</xdr:colOff>
                    <xdr:row>9</xdr:row>
                    <xdr:rowOff>161925</xdr:rowOff>
                  </from>
                  <to>
                    <xdr:col>6</xdr:col>
                    <xdr:colOff>104775</xdr:colOff>
                    <xdr:row>11</xdr:row>
                    <xdr:rowOff>66675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11</xdr:col>
                    <xdr:colOff>38100</xdr:colOff>
                    <xdr:row>9</xdr:row>
                    <xdr:rowOff>161925</xdr:rowOff>
                  </from>
                  <to>
                    <xdr:col>12</xdr:col>
                    <xdr:colOff>114300</xdr:colOff>
                    <xdr:row>11</xdr:row>
                    <xdr:rowOff>66675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57150</xdr:colOff>
                    <xdr:row>10</xdr:row>
                    <xdr:rowOff>152400</xdr:rowOff>
                  </from>
                  <to>
                    <xdr:col>4</xdr:col>
                    <xdr:colOff>590550</xdr:colOff>
                    <xdr:row>12</xdr:row>
                    <xdr:rowOff>66675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57150</xdr:colOff>
                    <xdr:row>11</xdr:row>
                    <xdr:rowOff>152400</xdr:rowOff>
                  </from>
                  <to>
                    <xdr:col>4</xdr:col>
                    <xdr:colOff>581025</xdr:colOff>
                    <xdr:row>13</xdr:row>
                    <xdr:rowOff>66675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8</xdr:col>
                    <xdr:colOff>28575</xdr:colOff>
                    <xdr:row>10</xdr:row>
                    <xdr:rowOff>142875</xdr:rowOff>
                  </from>
                  <to>
                    <xdr:col>10</xdr:col>
                    <xdr:colOff>104775</xdr:colOff>
                    <xdr:row>12</xdr:row>
                    <xdr:rowOff>57150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8</xdr:col>
                    <xdr:colOff>28575</xdr:colOff>
                    <xdr:row>11</xdr:row>
                    <xdr:rowOff>142875</xdr:rowOff>
                  </from>
                  <to>
                    <xdr:col>10</xdr:col>
                    <xdr:colOff>85725</xdr:colOff>
                    <xdr:row>13</xdr:row>
                    <xdr:rowOff>57150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12</xdr:col>
                    <xdr:colOff>247650</xdr:colOff>
                    <xdr:row>11</xdr:row>
                    <xdr:rowOff>152400</xdr:rowOff>
                  </from>
                  <to>
                    <xdr:col>14</xdr:col>
                    <xdr:colOff>85725</xdr:colOff>
                    <xdr:row>13</xdr:row>
                    <xdr:rowOff>66675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xdr:col>
                    <xdr:colOff>28575</xdr:colOff>
                    <xdr:row>12</xdr:row>
                    <xdr:rowOff>152400</xdr:rowOff>
                  </from>
                  <to>
                    <xdr:col>4</xdr:col>
                    <xdr:colOff>561975</xdr:colOff>
                    <xdr:row>14</xdr:row>
                    <xdr:rowOff>76200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3</xdr:col>
                    <xdr:colOff>28575</xdr:colOff>
                    <xdr:row>13</xdr:row>
                    <xdr:rowOff>152400</xdr:rowOff>
                  </from>
                  <to>
                    <xdr:col>4</xdr:col>
                    <xdr:colOff>561975</xdr:colOff>
                    <xdr:row>15</xdr:row>
                    <xdr:rowOff>66675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3</xdr:col>
                    <xdr:colOff>28575</xdr:colOff>
                    <xdr:row>17</xdr:row>
                    <xdr:rowOff>152400</xdr:rowOff>
                  </from>
                  <to>
                    <xdr:col>4</xdr:col>
                    <xdr:colOff>561975</xdr:colOff>
                    <xdr:row>19</xdr:row>
                    <xdr:rowOff>66675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3</xdr:col>
                    <xdr:colOff>28575</xdr:colOff>
                    <xdr:row>16</xdr:row>
                    <xdr:rowOff>152400</xdr:rowOff>
                  </from>
                  <to>
                    <xdr:col>4</xdr:col>
                    <xdr:colOff>561975</xdr:colOff>
                    <xdr:row>18</xdr:row>
                    <xdr:rowOff>66675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xdr:col>
                    <xdr:colOff>28575</xdr:colOff>
                    <xdr:row>14</xdr:row>
                    <xdr:rowOff>161925</xdr:rowOff>
                  </from>
                  <to>
                    <xdr:col>4</xdr:col>
                    <xdr:colOff>552450</xdr:colOff>
                    <xdr:row>16</xdr:row>
                    <xdr:rowOff>76200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3</xdr:col>
                    <xdr:colOff>28575</xdr:colOff>
                    <xdr:row>15</xdr:row>
                    <xdr:rowOff>152400</xdr:rowOff>
                  </from>
                  <to>
                    <xdr:col>4</xdr:col>
                    <xdr:colOff>552450</xdr:colOff>
                    <xdr:row>17</xdr:row>
                    <xdr:rowOff>66675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9</xdr:col>
                    <xdr:colOff>238125</xdr:colOff>
                    <xdr:row>12</xdr:row>
                    <xdr:rowOff>152400</xdr:rowOff>
                  </from>
                  <to>
                    <xdr:col>12</xdr:col>
                    <xdr:colOff>57150</xdr:colOff>
                    <xdr:row>14</xdr:row>
                    <xdr:rowOff>76200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9</xdr:col>
                    <xdr:colOff>238125</xdr:colOff>
                    <xdr:row>13</xdr:row>
                    <xdr:rowOff>152400</xdr:rowOff>
                  </from>
                  <to>
                    <xdr:col>12</xdr:col>
                    <xdr:colOff>57150</xdr:colOff>
                    <xdr:row>15</xdr:row>
                    <xdr:rowOff>66675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9</xdr:col>
                    <xdr:colOff>238125</xdr:colOff>
                    <xdr:row>17</xdr:row>
                    <xdr:rowOff>152400</xdr:rowOff>
                  </from>
                  <to>
                    <xdr:col>12</xdr:col>
                    <xdr:colOff>57150</xdr:colOff>
                    <xdr:row>19</xdr:row>
                    <xdr:rowOff>66675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9</xdr:col>
                    <xdr:colOff>238125</xdr:colOff>
                    <xdr:row>16</xdr:row>
                    <xdr:rowOff>152400</xdr:rowOff>
                  </from>
                  <to>
                    <xdr:col>12</xdr:col>
                    <xdr:colOff>57150</xdr:colOff>
                    <xdr:row>18</xdr:row>
                    <xdr:rowOff>66675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9</xdr:col>
                    <xdr:colOff>238125</xdr:colOff>
                    <xdr:row>14</xdr:row>
                    <xdr:rowOff>161925</xdr:rowOff>
                  </from>
                  <to>
                    <xdr:col>12</xdr:col>
                    <xdr:colOff>47625</xdr:colOff>
                    <xdr:row>16</xdr:row>
                    <xdr:rowOff>76200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9</xdr:col>
                    <xdr:colOff>238125</xdr:colOff>
                    <xdr:row>15</xdr:row>
                    <xdr:rowOff>152400</xdr:rowOff>
                  </from>
                  <to>
                    <xdr:col>12</xdr:col>
                    <xdr:colOff>47625</xdr:colOff>
                    <xdr:row>17</xdr:row>
                    <xdr:rowOff>66675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5</xdr:col>
                    <xdr:colOff>114300</xdr:colOff>
                    <xdr:row>19</xdr:row>
                    <xdr:rowOff>152400</xdr:rowOff>
                  </from>
                  <to>
                    <xdr:col>7</xdr:col>
                    <xdr:colOff>114300</xdr:colOff>
                    <xdr:row>21</xdr:row>
                    <xdr:rowOff>66675</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9</xdr:col>
                    <xdr:colOff>247650</xdr:colOff>
                    <xdr:row>18</xdr:row>
                    <xdr:rowOff>152400</xdr:rowOff>
                  </from>
                  <to>
                    <xdr:col>12</xdr:col>
                    <xdr:colOff>66675</xdr:colOff>
                    <xdr:row>20</xdr:row>
                    <xdr:rowOff>66675</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9</xdr:col>
                    <xdr:colOff>247650</xdr:colOff>
                    <xdr:row>19</xdr:row>
                    <xdr:rowOff>152400</xdr:rowOff>
                  </from>
                  <to>
                    <xdr:col>12</xdr:col>
                    <xdr:colOff>66675</xdr:colOff>
                    <xdr:row>21</xdr:row>
                    <xdr:rowOff>66675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13</xdr:col>
                    <xdr:colOff>257175</xdr:colOff>
                    <xdr:row>18</xdr:row>
                    <xdr:rowOff>152400</xdr:rowOff>
                  </from>
                  <to>
                    <xdr:col>15</xdr:col>
                    <xdr:colOff>142875</xdr:colOff>
                    <xdr:row>20</xdr:row>
                    <xdr:rowOff>66675</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13</xdr:col>
                    <xdr:colOff>257175</xdr:colOff>
                    <xdr:row>19</xdr:row>
                    <xdr:rowOff>152400</xdr:rowOff>
                  </from>
                  <to>
                    <xdr:col>15</xdr:col>
                    <xdr:colOff>142875</xdr:colOff>
                    <xdr:row>21</xdr:row>
                    <xdr:rowOff>66675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3</xdr:col>
                    <xdr:colOff>38100</xdr:colOff>
                    <xdr:row>23</xdr:row>
                    <xdr:rowOff>161925</xdr:rowOff>
                  </from>
                  <to>
                    <xdr:col>4</xdr:col>
                    <xdr:colOff>571500</xdr:colOff>
                    <xdr:row>25</xdr:row>
                    <xdr:rowOff>85725</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3</xdr:col>
                    <xdr:colOff>38100</xdr:colOff>
                    <xdr:row>24</xdr:row>
                    <xdr:rowOff>161925</xdr:rowOff>
                  </from>
                  <to>
                    <xdr:col>4</xdr:col>
                    <xdr:colOff>571500</xdr:colOff>
                    <xdr:row>26</xdr:row>
                    <xdr:rowOff>76200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3</xdr:col>
                    <xdr:colOff>38100</xdr:colOff>
                    <xdr:row>28</xdr:row>
                    <xdr:rowOff>161925</xdr:rowOff>
                  </from>
                  <to>
                    <xdr:col>4</xdr:col>
                    <xdr:colOff>571500</xdr:colOff>
                    <xdr:row>30</xdr:row>
                    <xdr:rowOff>76200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3</xdr:col>
                    <xdr:colOff>38100</xdr:colOff>
                    <xdr:row>27</xdr:row>
                    <xdr:rowOff>161925</xdr:rowOff>
                  </from>
                  <to>
                    <xdr:col>4</xdr:col>
                    <xdr:colOff>571500</xdr:colOff>
                    <xdr:row>29</xdr:row>
                    <xdr:rowOff>76200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3</xdr:col>
                    <xdr:colOff>38100</xdr:colOff>
                    <xdr:row>25</xdr:row>
                    <xdr:rowOff>171450</xdr:rowOff>
                  </from>
                  <to>
                    <xdr:col>4</xdr:col>
                    <xdr:colOff>561975</xdr:colOff>
                    <xdr:row>27</xdr:row>
                    <xdr:rowOff>85725</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3</xdr:col>
                    <xdr:colOff>38100</xdr:colOff>
                    <xdr:row>26</xdr:row>
                    <xdr:rowOff>161925</xdr:rowOff>
                  </from>
                  <to>
                    <xdr:col>4</xdr:col>
                    <xdr:colOff>561975</xdr:colOff>
                    <xdr:row>28</xdr:row>
                    <xdr:rowOff>76200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3</xdr:col>
                    <xdr:colOff>38100</xdr:colOff>
                    <xdr:row>29</xdr:row>
                    <xdr:rowOff>152400</xdr:rowOff>
                  </from>
                  <to>
                    <xdr:col>4</xdr:col>
                    <xdr:colOff>571500</xdr:colOff>
                    <xdr:row>31</xdr:row>
                    <xdr:rowOff>66675</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3</xdr:col>
                    <xdr:colOff>38100</xdr:colOff>
                    <xdr:row>30</xdr:row>
                    <xdr:rowOff>161925</xdr:rowOff>
                  </from>
                  <to>
                    <xdr:col>4</xdr:col>
                    <xdr:colOff>571500</xdr:colOff>
                    <xdr:row>32</xdr:row>
                    <xdr:rowOff>85725</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3</xdr:col>
                    <xdr:colOff>38100</xdr:colOff>
                    <xdr:row>31</xdr:row>
                    <xdr:rowOff>161925</xdr:rowOff>
                  </from>
                  <to>
                    <xdr:col>4</xdr:col>
                    <xdr:colOff>571500</xdr:colOff>
                    <xdr:row>33</xdr:row>
                    <xdr:rowOff>76200</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3</xdr:col>
                    <xdr:colOff>38100</xdr:colOff>
                    <xdr:row>34</xdr:row>
                    <xdr:rowOff>161925</xdr:rowOff>
                  </from>
                  <to>
                    <xdr:col>4</xdr:col>
                    <xdr:colOff>571500</xdr:colOff>
                    <xdr:row>36</xdr:row>
                    <xdr:rowOff>76200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3</xdr:col>
                    <xdr:colOff>38100</xdr:colOff>
                    <xdr:row>32</xdr:row>
                    <xdr:rowOff>171450</xdr:rowOff>
                  </from>
                  <to>
                    <xdr:col>4</xdr:col>
                    <xdr:colOff>561975</xdr:colOff>
                    <xdr:row>34</xdr:row>
                    <xdr:rowOff>85725</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3</xdr:col>
                    <xdr:colOff>38100</xdr:colOff>
                    <xdr:row>33</xdr:row>
                    <xdr:rowOff>161925</xdr:rowOff>
                  </from>
                  <to>
                    <xdr:col>4</xdr:col>
                    <xdr:colOff>561975</xdr:colOff>
                    <xdr:row>35</xdr:row>
                    <xdr:rowOff>76200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3</xdr:col>
                    <xdr:colOff>38100</xdr:colOff>
                    <xdr:row>36</xdr:row>
                    <xdr:rowOff>152400</xdr:rowOff>
                  </from>
                  <to>
                    <xdr:col>4</xdr:col>
                    <xdr:colOff>571500</xdr:colOff>
                    <xdr:row>38</xdr:row>
                    <xdr:rowOff>66675</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3</xdr:col>
                    <xdr:colOff>38100</xdr:colOff>
                    <xdr:row>35</xdr:row>
                    <xdr:rowOff>152400</xdr:rowOff>
                  </from>
                  <to>
                    <xdr:col>4</xdr:col>
                    <xdr:colOff>571500</xdr:colOff>
                    <xdr:row>37</xdr:row>
                    <xdr:rowOff>76200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3</xdr:col>
                    <xdr:colOff>38100</xdr:colOff>
                    <xdr:row>39</xdr:row>
                    <xdr:rowOff>152400</xdr:rowOff>
                  </from>
                  <to>
                    <xdr:col>4</xdr:col>
                    <xdr:colOff>571500</xdr:colOff>
                    <xdr:row>41</xdr:row>
                    <xdr:rowOff>66675</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3</xdr:col>
                    <xdr:colOff>38100</xdr:colOff>
                    <xdr:row>37</xdr:row>
                    <xdr:rowOff>161925</xdr:rowOff>
                  </from>
                  <to>
                    <xdr:col>4</xdr:col>
                    <xdr:colOff>561975</xdr:colOff>
                    <xdr:row>39</xdr:row>
                    <xdr:rowOff>76200</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3</xdr:col>
                    <xdr:colOff>38100</xdr:colOff>
                    <xdr:row>38</xdr:row>
                    <xdr:rowOff>152400</xdr:rowOff>
                  </from>
                  <to>
                    <xdr:col>4</xdr:col>
                    <xdr:colOff>561975</xdr:colOff>
                    <xdr:row>40</xdr:row>
                    <xdr:rowOff>66675</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3</xdr:col>
                    <xdr:colOff>38100</xdr:colOff>
                    <xdr:row>41</xdr:row>
                    <xdr:rowOff>142875</xdr:rowOff>
                  </from>
                  <to>
                    <xdr:col>4</xdr:col>
                    <xdr:colOff>571500</xdr:colOff>
                    <xdr:row>43</xdr:row>
                    <xdr:rowOff>57150</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3</xdr:col>
                    <xdr:colOff>38100</xdr:colOff>
                    <xdr:row>40</xdr:row>
                    <xdr:rowOff>161925</xdr:rowOff>
                  </from>
                  <to>
                    <xdr:col>4</xdr:col>
                    <xdr:colOff>571500</xdr:colOff>
                    <xdr:row>42</xdr:row>
                    <xdr:rowOff>76200</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3</xdr:col>
                    <xdr:colOff>38100</xdr:colOff>
                    <xdr:row>42</xdr:row>
                    <xdr:rowOff>152400</xdr:rowOff>
                  </from>
                  <to>
                    <xdr:col>4</xdr:col>
                    <xdr:colOff>571500</xdr:colOff>
                    <xdr:row>44</xdr:row>
                    <xdr:rowOff>66675</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3</xdr:col>
                    <xdr:colOff>38100</xdr:colOff>
                    <xdr:row>20</xdr:row>
                    <xdr:rowOff>161925</xdr:rowOff>
                  </from>
                  <to>
                    <xdr:col>4</xdr:col>
                    <xdr:colOff>571500</xdr:colOff>
                    <xdr:row>22</xdr:row>
                    <xdr:rowOff>76200</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3</xdr:col>
                    <xdr:colOff>38100</xdr:colOff>
                    <xdr:row>21</xdr:row>
                    <xdr:rowOff>152400</xdr:rowOff>
                  </from>
                  <to>
                    <xdr:col>4</xdr:col>
                    <xdr:colOff>571500</xdr:colOff>
                    <xdr:row>23</xdr:row>
                    <xdr:rowOff>66675</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3</xdr:col>
                    <xdr:colOff>38100</xdr:colOff>
                    <xdr:row>22</xdr:row>
                    <xdr:rowOff>161925</xdr:rowOff>
                  </from>
                  <to>
                    <xdr:col>4</xdr:col>
                    <xdr:colOff>571500</xdr:colOff>
                    <xdr:row>24</xdr:row>
                    <xdr:rowOff>76200</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6</xdr:col>
                    <xdr:colOff>228600</xdr:colOff>
                    <xdr:row>22</xdr:row>
                    <xdr:rowOff>152400</xdr:rowOff>
                  </from>
                  <to>
                    <xdr:col>8</xdr:col>
                    <xdr:colOff>104775</xdr:colOff>
                    <xdr:row>24</xdr:row>
                    <xdr:rowOff>66675</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10</xdr:col>
                    <xdr:colOff>47625</xdr:colOff>
                    <xdr:row>22</xdr:row>
                    <xdr:rowOff>152400</xdr:rowOff>
                  </from>
                  <to>
                    <xdr:col>12</xdr:col>
                    <xdr:colOff>333375</xdr:colOff>
                    <xdr:row>24</xdr:row>
                    <xdr:rowOff>66675</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5</xdr:col>
                    <xdr:colOff>123825</xdr:colOff>
                    <xdr:row>20</xdr:row>
                    <xdr:rowOff>152400</xdr:rowOff>
                  </from>
                  <to>
                    <xdr:col>7</xdr:col>
                    <xdr:colOff>123825</xdr:colOff>
                    <xdr:row>22</xdr:row>
                    <xdr:rowOff>66675</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from>
                    <xdr:col>5</xdr:col>
                    <xdr:colOff>123825</xdr:colOff>
                    <xdr:row>21</xdr:row>
                    <xdr:rowOff>142875</xdr:rowOff>
                  </from>
                  <to>
                    <xdr:col>7</xdr:col>
                    <xdr:colOff>123825</xdr:colOff>
                    <xdr:row>23</xdr:row>
                    <xdr:rowOff>57150</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from>
                    <xdr:col>9</xdr:col>
                    <xdr:colOff>276225</xdr:colOff>
                    <xdr:row>20</xdr:row>
                    <xdr:rowOff>161925</xdr:rowOff>
                  </from>
                  <to>
                    <xdr:col>12</xdr:col>
                    <xdr:colOff>104775</xdr:colOff>
                    <xdr:row>22</xdr:row>
                    <xdr:rowOff>76200</xdr:rowOff>
                  </to>
                </anchor>
              </controlPr>
            </control>
          </mc:Choice>
        </mc:AlternateContent>
        <mc:AlternateContent xmlns:mc="http://schemas.openxmlformats.org/markup-compatibility/2006">
          <mc:Choice Requires="x14">
            <control shapeId="12345" r:id="rId60" name="Check Box 57">
              <controlPr defaultSize="0" autoFill="0" autoLine="0" autoPict="0">
                <anchor moveWithCells="1">
                  <from>
                    <xdr:col>13</xdr:col>
                    <xdr:colOff>257175</xdr:colOff>
                    <xdr:row>20</xdr:row>
                    <xdr:rowOff>142875</xdr:rowOff>
                  </from>
                  <to>
                    <xdr:col>15</xdr:col>
                    <xdr:colOff>142875</xdr:colOff>
                    <xdr:row>22</xdr:row>
                    <xdr:rowOff>57150</xdr:rowOff>
                  </to>
                </anchor>
              </controlPr>
            </control>
          </mc:Choice>
        </mc:AlternateContent>
        <mc:AlternateContent xmlns:mc="http://schemas.openxmlformats.org/markup-compatibility/2006">
          <mc:Choice Requires="x14">
            <control shapeId="12346" r:id="rId61" name="Check Box 58">
              <controlPr defaultSize="0" autoFill="0" autoLine="0" autoPict="0">
                <anchor moveWithCells="1">
                  <from>
                    <xdr:col>3</xdr:col>
                    <xdr:colOff>47625</xdr:colOff>
                    <xdr:row>56</xdr:row>
                    <xdr:rowOff>161925</xdr:rowOff>
                  </from>
                  <to>
                    <xdr:col>4</xdr:col>
                    <xdr:colOff>581025</xdr:colOff>
                    <xdr:row>58</xdr:row>
                    <xdr:rowOff>76200</xdr:rowOff>
                  </to>
                </anchor>
              </controlPr>
            </control>
          </mc:Choice>
        </mc:AlternateContent>
        <mc:AlternateContent xmlns:mc="http://schemas.openxmlformats.org/markup-compatibility/2006">
          <mc:Choice Requires="x14">
            <control shapeId="12347" r:id="rId62" name="Check Box 59">
              <controlPr defaultSize="0" autoFill="0" autoLine="0" autoPict="0">
                <anchor moveWithCells="1">
                  <from>
                    <xdr:col>3</xdr:col>
                    <xdr:colOff>47625</xdr:colOff>
                    <xdr:row>63</xdr:row>
                    <xdr:rowOff>152400</xdr:rowOff>
                  </from>
                  <to>
                    <xdr:col>4</xdr:col>
                    <xdr:colOff>581025</xdr:colOff>
                    <xdr:row>65</xdr:row>
                    <xdr:rowOff>66675</xdr:rowOff>
                  </to>
                </anchor>
              </controlPr>
            </control>
          </mc:Choice>
        </mc:AlternateContent>
        <mc:AlternateContent xmlns:mc="http://schemas.openxmlformats.org/markup-compatibility/2006">
          <mc:Choice Requires="x14">
            <control shapeId="12348" r:id="rId63" name="Check Box 60">
              <controlPr defaultSize="0" autoFill="0" autoLine="0" autoPict="0">
                <anchor moveWithCells="1">
                  <from>
                    <xdr:col>3</xdr:col>
                    <xdr:colOff>47625</xdr:colOff>
                    <xdr:row>69</xdr:row>
                    <xdr:rowOff>152400</xdr:rowOff>
                  </from>
                  <to>
                    <xdr:col>4</xdr:col>
                    <xdr:colOff>581025</xdr:colOff>
                    <xdr:row>71</xdr:row>
                    <xdr:rowOff>66675</xdr:rowOff>
                  </to>
                </anchor>
              </controlPr>
            </control>
          </mc:Choice>
        </mc:AlternateContent>
        <mc:AlternateContent xmlns:mc="http://schemas.openxmlformats.org/markup-compatibility/2006">
          <mc:Choice Requires="x14">
            <control shapeId="12349" r:id="rId64" name="Check Box 61">
              <controlPr defaultSize="0" autoFill="0" autoLine="0" autoPict="0">
                <anchor moveWithCells="1">
                  <from>
                    <xdr:col>3</xdr:col>
                    <xdr:colOff>38100</xdr:colOff>
                    <xdr:row>46</xdr:row>
                    <xdr:rowOff>161925</xdr:rowOff>
                  </from>
                  <to>
                    <xdr:col>4</xdr:col>
                    <xdr:colOff>571500</xdr:colOff>
                    <xdr:row>48</xdr:row>
                    <xdr:rowOff>85725</xdr:rowOff>
                  </to>
                </anchor>
              </controlPr>
            </control>
          </mc:Choice>
        </mc:AlternateContent>
        <mc:AlternateContent xmlns:mc="http://schemas.openxmlformats.org/markup-compatibility/2006">
          <mc:Choice Requires="x14">
            <control shapeId="12350" r:id="rId65" name="Check Box 62">
              <controlPr defaultSize="0" autoFill="0" autoLine="0" autoPict="0">
                <anchor moveWithCells="1">
                  <from>
                    <xdr:col>3</xdr:col>
                    <xdr:colOff>38100</xdr:colOff>
                    <xdr:row>47</xdr:row>
                    <xdr:rowOff>161925</xdr:rowOff>
                  </from>
                  <to>
                    <xdr:col>4</xdr:col>
                    <xdr:colOff>571500</xdr:colOff>
                    <xdr:row>49</xdr:row>
                    <xdr:rowOff>76200</xdr:rowOff>
                  </to>
                </anchor>
              </controlPr>
            </control>
          </mc:Choice>
        </mc:AlternateContent>
        <mc:AlternateContent xmlns:mc="http://schemas.openxmlformats.org/markup-compatibility/2006">
          <mc:Choice Requires="x14">
            <control shapeId="12351" r:id="rId66" name="Check Box 63">
              <controlPr defaultSize="0" autoFill="0" autoLine="0" autoPict="0">
                <anchor moveWithCells="1">
                  <from>
                    <xdr:col>3</xdr:col>
                    <xdr:colOff>38100</xdr:colOff>
                    <xdr:row>50</xdr:row>
                    <xdr:rowOff>161925</xdr:rowOff>
                  </from>
                  <to>
                    <xdr:col>4</xdr:col>
                    <xdr:colOff>571500</xdr:colOff>
                    <xdr:row>52</xdr:row>
                    <xdr:rowOff>76200</xdr:rowOff>
                  </to>
                </anchor>
              </controlPr>
            </control>
          </mc:Choice>
        </mc:AlternateContent>
        <mc:AlternateContent xmlns:mc="http://schemas.openxmlformats.org/markup-compatibility/2006">
          <mc:Choice Requires="x14">
            <control shapeId="12352" r:id="rId67" name="Check Box 64">
              <controlPr defaultSize="0" autoFill="0" autoLine="0" autoPict="0">
                <anchor moveWithCells="1">
                  <from>
                    <xdr:col>3</xdr:col>
                    <xdr:colOff>38100</xdr:colOff>
                    <xdr:row>48</xdr:row>
                    <xdr:rowOff>171450</xdr:rowOff>
                  </from>
                  <to>
                    <xdr:col>4</xdr:col>
                    <xdr:colOff>561975</xdr:colOff>
                    <xdr:row>50</xdr:row>
                    <xdr:rowOff>85725</xdr:rowOff>
                  </to>
                </anchor>
              </controlPr>
            </control>
          </mc:Choice>
        </mc:AlternateContent>
        <mc:AlternateContent xmlns:mc="http://schemas.openxmlformats.org/markup-compatibility/2006">
          <mc:Choice Requires="x14">
            <control shapeId="12353" r:id="rId68" name="Check Box 65">
              <controlPr defaultSize="0" autoFill="0" autoLine="0" autoPict="0">
                <anchor moveWithCells="1">
                  <from>
                    <xdr:col>3</xdr:col>
                    <xdr:colOff>38100</xdr:colOff>
                    <xdr:row>49</xdr:row>
                    <xdr:rowOff>161925</xdr:rowOff>
                  </from>
                  <to>
                    <xdr:col>4</xdr:col>
                    <xdr:colOff>561975</xdr:colOff>
                    <xdr:row>51</xdr:row>
                    <xdr:rowOff>76200</xdr:rowOff>
                  </to>
                </anchor>
              </controlPr>
            </control>
          </mc:Choice>
        </mc:AlternateContent>
        <mc:AlternateContent xmlns:mc="http://schemas.openxmlformats.org/markup-compatibility/2006">
          <mc:Choice Requires="x14">
            <control shapeId="12354" r:id="rId69" name="Check Box 66">
              <controlPr defaultSize="0" autoFill="0" autoLine="0" autoPict="0">
                <anchor moveWithCells="1">
                  <from>
                    <xdr:col>3</xdr:col>
                    <xdr:colOff>38100</xdr:colOff>
                    <xdr:row>52</xdr:row>
                    <xdr:rowOff>152400</xdr:rowOff>
                  </from>
                  <to>
                    <xdr:col>4</xdr:col>
                    <xdr:colOff>571500</xdr:colOff>
                    <xdr:row>54</xdr:row>
                    <xdr:rowOff>66675</xdr:rowOff>
                  </to>
                </anchor>
              </controlPr>
            </control>
          </mc:Choice>
        </mc:AlternateContent>
        <mc:AlternateContent xmlns:mc="http://schemas.openxmlformats.org/markup-compatibility/2006">
          <mc:Choice Requires="x14">
            <control shapeId="12355" r:id="rId70" name="Check Box 67">
              <controlPr defaultSize="0" autoFill="0" autoLine="0" autoPict="0">
                <anchor moveWithCells="1">
                  <from>
                    <xdr:col>3</xdr:col>
                    <xdr:colOff>38100</xdr:colOff>
                    <xdr:row>51</xdr:row>
                    <xdr:rowOff>152400</xdr:rowOff>
                  </from>
                  <to>
                    <xdr:col>4</xdr:col>
                    <xdr:colOff>571500</xdr:colOff>
                    <xdr:row>53</xdr:row>
                    <xdr:rowOff>76200</xdr:rowOff>
                  </to>
                </anchor>
              </controlPr>
            </control>
          </mc:Choice>
        </mc:AlternateContent>
        <mc:AlternateContent xmlns:mc="http://schemas.openxmlformats.org/markup-compatibility/2006">
          <mc:Choice Requires="x14">
            <control shapeId="12356" r:id="rId71" name="Check Box 68">
              <controlPr defaultSize="0" autoFill="0" autoLine="0" autoPict="0">
                <anchor moveWithCells="1">
                  <from>
                    <xdr:col>3</xdr:col>
                    <xdr:colOff>38100</xdr:colOff>
                    <xdr:row>55</xdr:row>
                    <xdr:rowOff>152400</xdr:rowOff>
                  </from>
                  <to>
                    <xdr:col>4</xdr:col>
                    <xdr:colOff>571500</xdr:colOff>
                    <xdr:row>57</xdr:row>
                    <xdr:rowOff>66675</xdr:rowOff>
                  </to>
                </anchor>
              </controlPr>
            </control>
          </mc:Choice>
        </mc:AlternateContent>
        <mc:AlternateContent xmlns:mc="http://schemas.openxmlformats.org/markup-compatibility/2006">
          <mc:Choice Requires="x14">
            <control shapeId="12357" r:id="rId72" name="Check Box 69">
              <controlPr defaultSize="0" autoFill="0" autoLine="0" autoPict="0">
                <anchor moveWithCells="1">
                  <from>
                    <xdr:col>3</xdr:col>
                    <xdr:colOff>38100</xdr:colOff>
                    <xdr:row>53</xdr:row>
                    <xdr:rowOff>161925</xdr:rowOff>
                  </from>
                  <to>
                    <xdr:col>4</xdr:col>
                    <xdr:colOff>561975</xdr:colOff>
                    <xdr:row>55</xdr:row>
                    <xdr:rowOff>76200</xdr:rowOff>
                  </to>
                </anchor>
              </controlPr>
            </control>
          </mc:Choice>
        </mc:AlternateContent>
        <mc:AlternateContent xmlns:mc="http://schemas.openxmlformats.org/markup-compatibility/2006">
          <mc:Choice Requires="x14">
            <control shapeId="12358" r:id="rId73" name="Check Box 70">
              <controlPr defaultSize="0" autoFill="0" autoLine="0" autoPict="0">
                <anchor moveWithCells="1">
                  <from>
                    <xdr:col>3</xdr:col>
                    <xdr:colOff>38100</xdr:colOff>
                    <xdr:row>54</xdr:row>
                    <xdr:rowOff>152400</xdr:rowOff>
                  </from>
                  <to>
                    <xdr:col>4</xdr:col>
                    <xdr:colOff>561975</xdr:colOff>
                    <xdr:row>56</xdr:row>
                    <xdr:rowOff>66675</xdr:rowOff>
                  </to>
                </anchor>
              </controlPr>
            </control>
          </mc:Choice>
        </mc:AlternateContent>
        <mc:AlternateContent xmlns:mc="http://schemas.openxmlformats.org/markup-compatibility/2006">
          <mc:Choice Requires="x14">
            <control shapeId="12359" r:id="rId74" name="Check Box 71">
              <controlPr defaultSize="0" autoFill="0" autoLine="0" autoPict="0">
                <anchor moveWithCells="1">
                  <from>
                    <xdr:col>4</xdr:col>
                    <xdr:colOff>561975</xdr:colOff>
                    <xdr:row>58</xdr:row>
                    <xdr:rowOff>152400</xdr:rowOff>
                  </from>
                  <to>
                    <xdr:col>6</xdr:col>
                    <xdr:colOff>228600</xdr:colOff>
                    <xdr:row>60</xdr:row>
                    <xdr:rowOff>76200</xdr:rowOff>
                  </to>
                </anchor>
              </controlPr>
            </control>
          </mc:Choice>
        </mc:AlternateContent>
        <mc:AlternateContent xmlns:mc="http://schemas.openxmlformats.org/markup-compatibility/2006">
          <mc:Choice Requires="x14">
            <control shapeId="12360" r:id="rId75" name="Check Box 72">
              <controlPr defaultSize="0" autoFill="0" autoLine="0" autoPict="0">
                <anchor moveWithCells="1">
                  <from>
                    <xdr:col>4</xdr:col>
                    <xdr:colOff>561975</xdr:colOff>
                    <xdr:row>59</xdr:row>
                    <xdr:rowOff>152400</xdr:rowOff>
                  </from>
                  <to>
                    <xdr:col>6</xdr:col>
                    <xdr:colOff>228600</xdr:colOff>
                    <xdr:row>61</xdr:row>
                    <xdr:rowOff>66675</xdr:rowOff>
                  </to>
                </anchor>
              </controlPr>
            </control>
          </mc:Choice>
        </mc:AlternateContent>
        <mc:AlternateContent xmlns:mc="http://schemas.openxmlformats.org/markup-compatibility/2006">
          <mc:Choice Requires="x14">
            <control shapeId="12361" r:id="rId76" name="Check Box 73">
              <controlPr defaultSize="0" autoFill="0" autoLine="0" autoPict="0">
                <anchor moveWithCells="1">
                  <from>
                    <xdr:col>4</xdr:col>
                    <xdr:colOff>561975</xdr:colOff>
                    <xdr:row>62</xdr:row>
                    <xdr:rowOff>152400</xdr:rowOff>
                  </from>
                  <to>
                    <xdr:col>6</xdr:col>
                    <xdr:colOff>228600</xdr:colOff>
                    <xdr:row>64</xdr:row>
                    <xdr:rowOff>66675</xdr:rowOff>
                  </to>
                </anchor>
              </controlPr>
            </control>
          </mc:Choice>
        </mc:AlternateContent>
        <mc:AlternateContent xmlns:mc="http://schemas.openxmlformats.org/markup-compatibility/2006">
          <mc:Choice Requires="x14">
            <control shapeId="12362" r:id="rId77" name="Check Box 74">
              <controlPr defaultSize="0" autoFill="0" autoLine="0" autoPict="0">
                <anchor moveWithCells="1">
                  <from>
                    <xdr:col>4</xdr:col>
                    <xdr:colOff>561975</xdr:colOff>
                    <xdr:row>60</xdr:row>
                    <xdr:rowOff>161925</xdr:rowOff>
                  </from>
                  <to>
                    <xdr:col>6</xdr:col>
                    <xdr:colOff>209550</xdr:colOff>
                    <xdr:row>62</xdr:row>
                    <xdr:rowOff>76200</xdr:rowOff>
                  </to>
                </anchor>
              </controlPr>
            </control>
          </mc:Choice>
        </mc:AlternateContent>
        <mc:AlternateContent xmlns:mc="http://schemas.openxmlformats.org/markup-compatibility/2006">
          <mc:Choice Requires="x14">
            <control shapeId="12363" r:id="rId78" name="Check Box 75">
              <controlPr defaultSize="0" autoFill="0" autoLine="0" autoPict="0">
                <anchor moveWithCells="1">
                  <from>
                    <xdr:col>4</xdr:col>
                    <xdr:colOff>561975</xdr:colOff>
                    <xdr:row>61</xdr:row>
                    <xdr:rowOff>152400</xdr:rowOff>
                  </from>
                  <to>
                    <xdr:col>6</xdr:col>
                    <xdr:colOff>209550</xdr:colOff>
                    <xdr:row>63</xdr:row>
                    <xdr:rowOff>66675</xdr:rowOff>
                  </to>
                </anchor>
              </controlPr>
            </control>
          </mc:Choice>
        </mc:AlternateContent>
        <mc:AlternateContent xmlns:mc="http://schemas.openxmlformats.org/markup-compatibility/2006">
          <mc:Choice Requires="x14">
            <control shapeId="12364" r:id="rId79" name="Check Box 76">
              <controlPr defaultSize="0" autoFill="0" autoLine="0" autoPict="0">
                <anchor moveWithCells="1">
                  <from>
                    <xdr:col>4</xdr:col>
                    <xdr:colOff>561975</xdr:colOff>
                    <xdr:row>67</xdr:row>
                    <xdr:rowOff>142875</xdr:rowOff>
                  </from>
                  <to>
                    <xdr:col>6</xdr:col>
                    <xdr:colOff>228600</xdr:colOff>
                    <xdr:row>69</xdr:row>
                    <xdr:rowOff>57150</xdr:rowOff>
                  </to>
                </anchor>
              </controlPr>
            </control>
          </mc:Choice>
        </mc:AlternateContent>
        <mc:AlternateContent xmlns:mc="http://schemas.openxmlformats.org/markup-compatibility/2006">
          <mc:Choice Requires="x14">
            <control shapeId="12365" r:id="rId80" name="Check Box 77">
              <controlPr defaultSize="0" autoFill="0" autoLine="0" autoPict="0">
                <anchor moveWithCells="1">
                  <from>
                    <xdr:col>4</xdr:col>
                    <xdr:colOff>561975</xdr:colOff>
                    <xdr:row>65</xdr:row>
                    <xdr:rowOff>152400</xdr:rowOff>
                  </from>
                  <to>
                    <xdr:col>6</xdr:col>
                    <xdr:colOff>209550</xdr:colOff>
                    <xdr:row>67</xdr:row>
                    <xdr:rowOff>66675</xdr:rowOff>
                  </to>
                </anchor>
              </controlPr>
            </control>
          </mc:Choice>
        </mc:AlternateContent>
        <mc:AlternateContent xmlns:mc="http://schemas.openxmlformats.org/markup-compatibility/2006">
          <mc:Choice Requires="x14">
            <control shapeId="12366" r:id="rId81" name="Check Box 78">
              <controlPr defaultSize="0" autoFill="0" autoLine="0" autoPict="0">
                <anchor moveWithCells="1">
                  <from>
                    <xdr:col>4</xdr:col>
                    <xdr:colOff>561975</xdr:colOff>
                    <xdr:row>66</xdr:row>
                    <xdr:rowOff>142875</xdr:rowOff>
                  </from>
                  <to>
                    <xdr:col>6</xdr:col>
                    <xdr:colOff>209550</xdr:colOff>
                    <xdr:row>68</xdr:row>
                    <xdr:rowOff>57150</xdr:rowOff>
                  </to>
                </anchor>
              </controlPr>
            </control>
          </mc:Choice>
        </mc:AlternateContent>
        <mc:AlternateContent xmlns:mc="http://schemas.openxmlformats.org/markup-compatibility/2006">
          <mc:Choice Requires="x14">
            <control shapeId="12367" r:id="rId82" name="Check Box 79">
              <controlPr defaultSize="0" autoFill="0" autoLine="0" autoPict="0">
                <anchor moveWithCells="1">
                  <from>
                    <xdr:col>4</xdr:col>
                    <xdr:colOff>561975</xdr:colOff>
                    <xdr:row>68</xdr:row>
                    <xdr:rowOff>152400</xdr:rowOff>
                  </from>
                  <to>
                    <xdr:col>6</xdr:col>
                    <xdr:colOff>228600</xdr:colOff>
                    <xdr:row>70</xdr:row>
                    <xdr:rowOff>66675</xdr:rowOff>
                  </to>
                </anchor>
              </controlPr>
            </control>
          </mc:Choice>
        </mc:AlternateContent>
        <mc:AlternateContent xmlns:mc="http://schemas.openxmlformats.org/markup-compatibility/2006">
          <mc:Choice Requires="x14">
            <control shapeId="12368" r:id="rId83" name="Check Box 80">
              <controlPr defaultSize="0" autoFill="0" autoLine="0" autoPict="0">
                <anchor moveWithCells="1">
                  <from>
                    <xdr:col>3</xdr:col>
                    <xdr:colOff>28575</xdr:colOff>
                    <xdr:row>70</xdr:row>
                    <xdr:rowOff>152400</xdr:rowOff>
                  </from>
                  <to>
                    <xdr:col>4</xdr:col>
                    <xdr:colOff>561975</xdr:colOff>
                    <xdr:row>72</xdr:row>
                    <xdr:rowOff>76200</xdr:rowOff>
                  </to>
                </anchor>
              </controlPr>
            </control>
          </mc:Choice>
        </mc:AlternateContent>
        <mc:AlternateContent xmlns:mc="http://schemas.openxmlformats.org/markup-compatibility/2006">
          <mc:Choice Requires="x14">
            <control shapeId="12369" r:id="rId84" name="Check Box 81">
              <controlPr defaultSize="0" autoFill="0" autoLine="0" autoPict="0">
                <anchor moveWithCells="1">
                  <from>
                    <xdr:col>3</xdr:col>
                    <xdr:colOff>28575</xdr:colOff>
                    <xdr:row>71</xdr:row>
                    <xdr:rowOff>152400</xdr:rowOff>
                  </from>
                  <to>
                    <xdr:col>4</xdr:col>
                    <xdr:colOff>561975</xdr:colOff>
                    <xdr:row>73</xdr:row>
                    <xdr:rowOff>66675</xdr:rowOff>
                  </to>
                </anchor>
              </controlPr>
            </control>
          </mc:Choice>
        </mc:AlternateContent>
        <mc:AlternateContent xmlns:mc="http://schemas.openxmlformats.org/markup-compatibility/2006">
          <mc:Choice Requires="x14">
            <control shapeId="12370" r:id="rId85" name="Check Box 82">
              <controlPr defaultSize="0" autoFill="0" autoLine="0" autoPict="0">
                <anchor moveWithCells="1">
                  <from>
                    <xdr:col>3</xdr:col>
                    <xdr:colOff>28575</xdr:colOff>
                    <xdr:row>74</xdr:row>
                    <xdr:rowOff>152400</xdr:rowOff>
                  </from>
                  <to>
                    <xdr:col>4</xdr:col>
                    <xdr:colOff>561975</xdr:colOff>
                    <xdr:row>76</xdr:row>
                    <xdr:rowOff>66675</xdr:rowOff>
                  </to>
                </anchor>
              </controlPr>
            </control>
          </mc:Choice>
        </mc:AlternateContent>
        <mc:AlternateContent xmlns:mc="http://schemas.openxmlformats.org/markup-compatibility/2006">
          <mc:Choice Requires="x14">
            <control shapeId="12371" r:id="rId86" name="Check Box 83">
              <controlPr defaultSize="0" autoFill="0" autoLine="0" autoPict="0">
                <anchor moveWithCells="1">
                  <from>
                    <xdr:col>3</xdr:col>
                    <xdr:colOff>28575</xdr:colOff>
                    <xdr:row>72</xdr:row>
                    <xdr:rowOff>161925</xdr:rowOff>
                  </from>
                  <to>
                    <xdr:col>4</xdr:col>
                    <xdr:colOff>552450</xdr:colOff>
                    <xdr:row>74</xdr:row>
                    <xdr:rowOff>76200</xdr:rowOff>
                  </to>
                </anchor>
              </controlPr>
            </control>
          </mc:Choice>
        </mc:AlternateContent>
        <mc:AlternateContent xmlns:mc="http://schemas.openxmlformats.org/markup-compatibility/2006">
          <mc:Choice Requires="x14">
            <control shapeId="12372" r:id="rId87" name="Check Box 84">
              <controlPr defaultSize="0" autoFill="0" autoLine="0" autoPict="0">
                <anchor moveWithCells="1">
                  <from>
                    <xdr:col>3</xdr:col>
                    <xdr:colOff>28575</xdr:colOff>
                    <xdr:row>73</xdr:row>
                    <xdr:rowOff>152400</xdr:rowOff>
                  </from>
                  <to>
                    <xdr:col>4</xdr:col>
                    <xdr:colOff>552450</xdr:colOff>
                    <xdr:row>75</xdr:row>
                    <xdr:rowOff>66675</xdr:rowOff>
                  </to>
                </anchor>
              </controlPr>
            </control>
          </mc:Choice>
        </mc:AlternateContent>
        <mc:AlternateContent xmlns:mc="http://schemas.openxmlformats.org/markup-compatibility/2006">
          <mc:Choice Requires="x14">
            <control shapeId="12373" r:id="rId88" name="Check Box 85">
              <controlPr defaultSize="0" autoFill="0" autoLine="0" autoPict="0">
                <anchor moveWithCells="1">
                  <from>
                    <xdr:col>3</xdr:col>
                    <xdr:colOff>28575</xdr:colOff>
                    <xdr:row>76</xdr:row>
                    <xdr:rowOff>142875</xdr:rowOff>
                  </from>
                  <to>
                    <xdr:col>4</xdr:col>
                    <xdr:colOff>561975</xdr:colOff>
                    <xdr:row>78</xdr:row>
                    <xdr:rowOff>57150</xdr:rowOff>
                  </to>
                </anchor>
              </controlPr>
            </control>
          </mc:Choice>
        </mc:AlternateContent>
        <mc:AlternateContent xmlns:mc="http://schemas.openxmlformats.org/markup-compatibility/2006">
          <mc:Choice Requires="x14">
            <control shapeId="12374" r:id="rId89" name="Check Box 86">
              <controlPr defaultSize="0" autoFill="0" autoLine="0" autoPict="0">
                <anchor moveWithCells="1">
                  <from>
                    <xdr:col>3</xdr:col>
                    <xdr:colOff>28575</xdr:colOff>
                    <xdr:row>75</xdr:row>
                    <xdr:rowOff>142875</xdr:rowOff>
                  </from>
                  <to>
                    <xdr:col>4</xdr:col>
                    <xdr:colOff>561975</xdr:colOff>
                    <xdr:row>77</xdr:row>
                    <xdr:rowOff>66675</xdr:rowOff>
                  </to>
                </anchor>
              </controlPr>
            </control>
          </mc:Choice>
        </mc:AlternateContent>
        <mc:AlternateContent xmlns:mc="http://schemas.openxmlformats.org/markup-compatibility/2006">
          <mc:Choice Requires="x14">
            <control shapeId="12375" r:id="rId90" name="Check Box 87">
              <controlPr defaultSize="0" autoFill="0" autoLine="0" autoPict="0">
                <anchor moveWithCells="1">
                  <from>
                    <xdr:col>3</xdr:col>
                    <xdr:colOff>47625</xdr:colOff>
                    <xdr:row>81</xdr:row>
                    <xdr:rowOff>152400</xdr:rowOff>
                  </from>
                  <to>
                    <xdr:col>4</xdr:col>
                    <xdr:colOff>581025</xdr:colOff>
                    <xdr:row>83</xdr:row>
                    <xdr:rowOff>76200</xdr:rowOff>
                  </to>
                </anchor>
              </controlPr>
            </control>
          </mc:Choice>
        </mc:AlternateContent>
        <mc:AlternateContent xmlns:mc="http://schemas.openxmlformats.org/markup-compatibility/2006">
          <mc:Choice Requires="x14">
            <control shapeId="12376" r:id="rId91" name="Check Box 88">
              <controlPr defaultSize="0" autoFill="0" autoLine="0" autoPict="0">
                <anchor moveWithCells="1">
                  <from>
                    <xdr:col>4</xdr:col>
                    <xdr:colOff>571500</xdr:colOff>
                    <xdr:row>80</xdr:row>
                    <xdr:rowOff>161925</xdr:rowOff>
                  </from>
                  <to>
                    <xdr:col>6</xdr:col>
                    <xdr:colOff>228600</xdr:colOff>
                    <xdr:row>82</xdr:row>
                    <xdr:rowOff>76200</xdr:rowOff>
                  </to>
                </anchor>
              </controlPr>
            </control>
          </mc:Choice>
        </mc:AlternateContent>
        <mc:AlternateContent xmlns:mc="http://schemas.openxmlformats.org/markup-compatibility/2006">
          <mc:Choice Requires="x14">
            <control shapeId="12377" r:id="rId92" name="Check Box 89">
              <controlPr defaultSize="0" autoFill="0" autoLine="0" autoPict="0">
                <anchor moveWithCells="1">
                  <from>
                    <xdr:col>3</xdr:col>
                    <xdr:colOff>47625</xdr:colOff>
                    <xdr:row>85</xdr:row>
                    <xdr:rowOff>152400</xdr:rowOff>
                  </from>
                  <to>
                    <xdr:col>4</xdr:col>
                    <xdr:colOff>581025</xdr:colOff>
                    <xdr:row>87</xdr:row>
                    <xdr:rowOff>66675</xdr:rowOff>
                  </to>
                </anchor>
              </controlPr>
            </control>
          </mc:Choice>
        </mc:AlternateContent>
        <mc:AlternateContent xmlns:mc="http://schemas.openxmlformats.org/markup-compatibility/2006">
          <mc:Choice Requires="x14">
            <control shapeId="12378" r:id="rId93" name="Check Box 90">
              <controlPr defaultSize="0" autoFill="0" autoLine="0" autoPict="0">
                <anchor moveWithCells="1">
                  <from>
                    <xdr:col>3</xdr:col>
                    <xdr:colOff>47625</xdr:colOff>
                    <xdr:row>83</xdr:row>
                    <xdr:rowOff>161925</xdr:rowOff>
                  </from>
                  <to>
                    <xdr:col>4</xdr:col>
                    <xdr:colOff>571500</xdr:colOff>
                    <xdr:row>85</xdr:row>
                    <xdr:rowOff>76200</xdr:rowOff>
                  </to>
                </anchor>
              </controlPr>
            </control>
          </mc:Choice>
        </mc:AlternateContent>
        <mc:AlternateContent xmlns:mc="http://schemas.openxmlformats.org/markup-compatibility/2006">
          <mc:Choice Requires="x14">
            <control shapeId="12379" r:id="rId94" name="Check Box 91">
              <controlPr defaultSize="0" autoFill="0" autoLine="0" autoPict="0">
                <anchor moveWithCells="1">
                  <from>
                    <xdr:col>3</xdr:col>
                    <xdr:colOff>47625</xdr:colOff>
                    <xdr:row>84</xdr:row>
                    <xdr:rowOff>152400</xdr:rowOff>
                  </from>
                  <to>
                    <xdr:col>4</xdr:col>
                    <xdr:colOff>571500</xdr:colOff>
                    <xdr:row>86</xdr:row>
                    <xdr:rowOff>66675</xdr:rowOff>
                  </to>
                </anchor>
              </controlPr>
            </control>
          </mc:Choice>
        </mc:AlternateContent>
        <mc:AlternateContent xmlns:mc="http://schemas.openxmlformats.org/markup-compatibility/2006">
          <mc:Choice Requires="x14">
            <control shapeId="12380" r:id="rId95" name="Check Box 92">
              <controlPr defaultSize="0" autoFill="0" autoLine="0" autoPict="0">
                <anchor moveWithCells="1">
                  <from>
                    <xdr:col>3</xdr:col>
                    <xdr:colOff>47625</xdr:colOff>
                    <xdr:row>87</xdr:row>
                    <xdr:rowOff>142875</xdr:rowOff>
                  </from>
                  <to>
                    <xdr:col>4</xdr:col>
                    <xdr:colOff>581025</xdr:colOff>
                    <xdr:row>89</xdr:row>
                    <xdr:rowOff>57150</xdr:rowOff>
                  </to>
                </anchor>
              </controlPr>
            </control>
          </mc:Choice>
        </mc:AlternateContent>
        <mc:AlternateContent xmlns:mc="http://schemas.openxmlformats.org/markup-compatibility/2006">
          <mc:Choice Requires="x14">
            <control shapeId="12381" r:id="rId96" name="Check Box 93">
              <controlPr defaultSize="0" autoFill="0" autoLine="0" autoPict="0">
                <anchor moveWithCells="1">
                  <from>
                    <xdr:col>3</xdr:col>
                    <xdr:colOff>47625</xdr:colOff>
                    <xdr:row>86</xdr:row>
                    <xdr:rowOff>142875</xdr:rowOff>
                  </from>
                  <to>
                    <xdr:col>4</xdr:col>
                    <xdr:colOff>581025</xdr:colOff>
                    <xdr:row>88</xdr:row>
                    <xdr:rowOff>66675</xdr:rowOff>
                  </to>
                </anchor>
              </controlPr>
            </control>
          </mc:Choice>
        </mc:AlternateContent>
        <mc:AlternateContent xmlns:mc="http://schemas.openxmlformats.org/markup-compatibility/2006">
          <mc:Choice Requires="x14">
            <control shapeId="12382" r:id="rId97" name="Check Box 94">
              <controlPr defaultSize="0" autoFill="0" autoLine="0" autoPict="0">
                <anchor moveWithCells="1">
                  <from>
                    <xdr:col>3</xdr:col>
                    <xdr:colOff>47625</xdr:colOff>
                    <xdr:row>90</xdr:row>
                    <xdr:rowOff>142875</xdr:rowOff>
                  </from>
                  <to>
                    <xdr:col>4</xdr:col>
                    <xdr:colOff>581025</xdr:colOff>
                    <xdr:row>92</xdr:row>
                    <xdr:rowOff>57150</xdr:rowOff>
                  </to>
                </anchor>
              </controlPr>
            </control>
          </mc:Choice>
        </mc:AlternateContent>
        <mc:AlternateContent xmlns:mc="http://schemas.openxmlformats.org/markup-compatibility/2006">
          <mc:Choice Requires="x14">
            <control shapeId="12383" r:id="rId98" name="Check Box 95">
              <controlPr defaultSize="0" autoFill="0" autoLine="0" autoPict="0">
                <anchor moveWithCells="1">
                  <from>
                    <xdr:col>3</xdr:col>
                    <xdr:colOff>47625</xdr:colOff>
                    <xdr:row>88</xdr:row>
                    <xdr:rowOff>152400</xdr:rowOff>
                  </from>
                  <to>
                    <xdr:col>4</xdr:col>
                    <xdr:colOff>571500</xdr:colOff>
                    <xdr:row>90</xdr:row>
                    <xdr:rowOff>66675</xdr:rowOff>
                  </to>
                </anchor>
              </controlPr>
            </control>
          </mc:Choice>
        </mc:AlternateContent>
        <mc:AlternateContent xmlns:mc="http://schemas.openxmlformats.org/markup-compatibility/2006">
          <mc:Choice Requires="x14">
            <control shapeId="12384" r:id="rId99" name="Check Box 96">
              <controlPr defaultSize="0" autoFill="0" autoLine="0" autoPict="0">
                <anchor moveWithCells="1">
                  <from>
                    <xdr:col>3</xdr:col>
                    <xdr:colOff>47625</xdr:colOff>
                    <xdr:row>89</xdr:row>
                    <xdr:rowOff>142875</xdr:rowOff>
                  </from>
                  <to>
                    <xdr:col>4</xdr:col>
                    <xdr:colOff>571500</xdr:colOff>
                    <xdr:row>91</xdr:row>
                    <xdr:rowOff>57150</xdr:rowOff>
                  </to>
                </anchor>
              </controlPr>
            </control>
          </mc:Choice>
        </mc:AlternateContent>
        <mc:AlternateContent xmlns:mc="http://schemas.openxmlformats.org/markup-compatibility/2006">
          <mc:Choice Requires="x14">
            <control shapeId="12385" r:id="rId100" name="Check Box 97">
              <controlPr defaultSize="0" autoFill="0" autoLine="0" autoPict="0">
                <anchor moveWithCells="1">
                  <from>
                    <xdr:col>9</xdr:col>
                    <xdr:colOff>247650</xdr:colOff>
                    <xdr:row>88</xdr:row>
                    <xdr:rowOff>152400</xdr:rowOff>
                  </from>
                  <to>
                    <xdr:col>12</xdr:col>
                    <xdr:colOff>66675</xdr:colOff>
                    <xdr:row>90</xdr:row>
                    <xdr:rowOff>66675</xdr:rowOff>
                  </to>
                </anchor>
              </controlPr>
            </control>
          </mc:Choice>
        </mc:AlternateContent>
        <mc:AlternateContent xmlns:mc="http://schemas.openxmlformats.org/markup-compatibility/2006">
          <mc:Choice Requires="x14">
            <control shapeId="12386" r:id="rId101" name="Check Box 98">
              <controlPr defaultSize="0" autoFill="0" autoLine="0" autoPict="0">
                <anchor moveWithCells="1">
                  <from>
                    <xdr:col>9</xdr:col>
                    <xdr:colOff>247650</xdr:colOff>
                    <xdr:row>87</xdr:row>
                    <xdr:rowOff>152400</xdr:rowOff>
                  </from>
                  <to>
                    <xdr:col>12</xdr:col>
                    <xdr:colOff>57150</xdr:colOff>
                    <xdr:row>89</xdr:row>
                    <xdr:rowOff>66675</xdr:rowOff>
                  </to>
                </anchor>
              </controlPr>
            </control>
          </mc:Choice>
        </mc:AlternateContent>
        <mc:AlternateContent xmlns:mc="http://schemas.openxmlformats.org/markup-compatibility/2006">
          <mc:Choice Requires="x14">
            <control shapeId="12387" r:id="rId102" name="Check Box 99">
              <controlPr defaultSize="0" autoFill="0" autoLine="0" autoPict="0">
                <anchor moveWithCells="1">
                  <from>
                    <xdr:col>12</xdr:col>
                    <xdr:colOff>257175</xdr:colOff>
                    <xdr:row>79</xdr:row>
                    <xdr:rowOff>161925</xdr:rowOff>
                  </from>
                  <to>
                    <xdr:col>14</xdr:col>
                    <xdr:colOff>104775</xdr:colOff>
                    <xdr:row>81</xdr:row>
                    <xdr:rowOff>76200</xdr:rowOff>
                  </to>
                </anchor>
              </controlPr>
            </control>
          </mc:Choice>
        </mc:AlternateContent>
        <mc:AlternateContent xmlns:mc="http://schemas.openxmlformats.org/markup-compatibility/2006">
          <mc:Choice Requires="x14">
            <control shapeId="12388" r:id="rId103" name="Check Box 100">
              <controlPr defaultSize="0" autoFill="0" autoLine="0" autoPict="0">
                <anchor moveWithCells="1">
                  <from>
                    <xdr:col>12</xdr:col>
                    <xdr:colOff>257175</xdr:colOff>
                    <xdr:row>78</xdr:row>
                    <xdr:rowOff>161925</xdr:rowOff>
                  </from>
                  <to>
                    <xdr:col>14</xdr:col>
                    <xdr:colOff>104775</xdr:colOff>
                    <xdr:row>80</xdr:row>
                    <xdr:rowOff>76200</xdr:rowOff>
                  </to>
                </anchor>
              </controlPr>
            </control>
          </mc:Choice>
        </mc:AlternateContent>
        <mc:AlternateContent xmlns:mc="http://schemas.openxmlformats.org/markup-compatibility/2006">
          <mc:Choice Requires="x14">
            <control shapeId="12389" r:id="rId104" name="Check Box 101">
              <controlPr defaultSize="0" autoFill="0" autoLine="0" autoPict="0">
                <anchor moveWithCells="1">
                  <from>
                    <xdr:col>8</xdr:col>
                    <xdr:colOff>38100</xdr:colOff>
                    <xdr:row>79</xdr:row>
                    <xdr:rowOff>152400</xdr:rowOff>
                  </from>
                  <to>
                    <xdr:col>10</xdr:col>
                    <xdr:colOff>104775</xdr:colOff>
                    <xdr:row>81</xdr:row>
                    <xdr:rowOff>66675</xdr:rowOff>
                  </to>
                </anchor>
              </controlPr>
            </control>
          </mc:Choice>
        </mc:AlternateContent>
        <mc:AlternateContent xmlns:mc="http://schemas.openxmlformats.org/markup-compatibility/2006">
          <mc:Choice Requires="x14">
            <control shapeId="12390" r:id="rId105" name="Check Box 102">
              <controlPr defaultSize="0" autoFill="0" autoLine="0" autoPict="0">
                <anchor moveWithCells="1">
                  <from>
                    <xdr:col>8</xdr:col>
                    <xdr:colOff>38100</xdr:colOff>
                    <xdr:row>78</xdr:row>
                    <xdr:rowOff>152400</xdr:rowOff>
                  </from>
                  <to>
                    <xdr:col>10</xdr:col>
                    <xdr:colOff>104775</xdr:colOff>
                    <xdr:row>80</xdr:row>
                    <xdr:rowOff>66675</xdr:rowOff>
                  </to>
                </anchor>
              </controlPr>
            </control>
          </mc:Choice>
        </mc:AlternateContent>
        <mc:AlternateContent xmlns:mc="http://schemas.openxmlformats.org/markup-compatibility/2006">
          <mc:Choice Requires="x14">
            <control shapeId="12391" r:id="rId106" name="Check Box 103">
              <controlPr defaultSize="0" autoFill="0" autoLine="0" autoPict="0">
                <anchor moveWithCells="1">
                  <from>
                    <xdr:col>4</xdr:col>
                    <xdr:colOff>571500</xdr:colOff>
                    <xdr:row>79</xdr:row>
                    <xdr:rowOff>152400</xdr:rowOff>
                  </from>
                  <to>
                    <xdr:col>6</xdr:col>
                    <xdr:colOff>228600</xdr:colOff>
                    <xdr:row>81</xdr:row>
                    <xdr:rowOff>66675</xdr:rowOff>
                  </to>
                </anchor>
              </controlPr>
            </control>
          </mc:Choice>
        </mc:AlternateContent>
        <mc:AlternateContent xmlns:mc="http://schemas.openxmlformats.org/markup-compatibility/2006">
          <mc:Choice Requires="x14">
            <control shapeId="12392" r:id="rId107" name="Check Box 104">
              <controlPr defaultSize="0" autoFill="0" autoLine="0" autoPict="0">
                <anchor moveWithCells="1">
                  <from>
                    <xdr:col>4</xdr:col>
                    <xdr:colOff>571500</xdr:colOff>
                    <xdr:row>78</xdr:row>
                    <xdr:rowOff>152400</xdr:rowOff>
                  </from>
                  <to>
                    <xdr:col>6</xdr:col>
                    <xdr:colOff>228600</xdr:colOff>
                    <xdr:row>80</xdr:row>
                    <xdr:rowOff>66675</xdr:rowOff>
                  </to>
                </anchor>
              </controlPr>
            </control>
          </mc:Choice>
        </mc:AlternateContent>
        <mc:AlternateContent xmlns:mc="http://schemas.openxmlformats.org/markup-compatibility/2006">
          <mc:Choice Requires="x14">
            <control shapeId="12393" r:id="rId108" name="Check Box 105">
              <controlPr defaultSize="0" autoFill="0" autoLine="0" autoPict="0">
                <anchor moveWithCells="1">
                  <from>
                    <xdr:col>3</xdr:col>
                    <xdr:colOff>47625</xdr:colOff>
                    <xdr:row>46</xdr:row>
                    <xdr:rowOff>19050</xdr:rowOff>
                  </from>
                  <to>
                    <xdr:col>4</xdr:col>
                    <xdr:colOff>581025</xdr:colOff>
                    <xdr:row>47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03"/>
  <sheetViews>
    <sheetView showGridLines="0" zoomScale="85" zoomScaleNormal="85" zoomScaleSheetLayoutView="100" workbookViewId="0">
      <selection activeCell="O9" sqref="O9"/>
    </sheetView>
  </sheetViews>
  <sheetFormatPr defaultRowHeight="16.5" customHeight="1"/>
  <cols>
    <col min="1" max="1" width="4.625" style="44" customWidth="1"/>
    <col min="2" max="2" width="4" style="44" customWidth="1"/>
    <col min="3" max="3" width="10.25" style="44" customWidth="1"/>
    <col min="4" max="4" width="3.25" style="44" bestFit="1" customWidth="1"/>
    <col min="5" max="5" width="10.375" style="44" customWidth="1"/>
    <col min="6" max="6" width="4.375" style="44" customWidth="1"/>
    <col min="7" max="7" width="5.875" style="44" customWidth="1"/>
    <col min="8" max="8" width="6.125" style="44" customWidth="1"/>
    <col min="9" max="9" width="3.25" style="44" bestFit="1" customWidth="1"/>
    <col min="10" max="10" width="6.125" style="44" customWidth="1"/>
    <col min="11" max="12" width="3.25" style="44" bestFit="1" customWidth="1"/>
    <col min="13" max="14" width="6.125" style="44" customWidth="1"/>
    <col min="15" max="15" width="5.625" style="44" customWidth="1"/>
    <col min="16" max="17" width="3.25" style="44" bestFit="1" customWidth="1"/>
    <col min="18" max="18" width="0.875" style="44" customWidth="1"/>
    <col min="19" max="19" width="6.125" style="142" hidden="1" customWidth="1"/>
    <col min="20" max="20" width="14.25" style="142" hidden="1" customWidth="1"/>
    <col min="21" max="21" width="20" style="142" hidden="1" customWidth="1"/>
    <col min="22" max="22" width="0" style="142" hidden="1" customWidth="1"/>
    <col min="23" max="23" width="4" style="142" hidden="1" customWidth="1"/>
    <col min="24" max="24" width="5" style="142" hidden="1" customWidth="1"/>
    <col min="25" max="25" width="10.875" style="142" hidden="1" customWidth="1"/>
    <col min="26" max="26" width="14.625" style="142" hidden="1" customWidth="1"/>
    <col min="27" max="27" width="34.75" style="142" hidden="1" customWidth="1"/>
    <col min="28" max="28" width="7.125" style="142" hidden="1" customWidth="1"/>
    <col min="29" max="29" width="14.625" style="142" hidden="1" customWidth="1"/>
    <col min="30" max="30" width="16.25" style="142" hidden="1" customWidth="1"/>
    <col min="31" max="31" width="3.5" style="142" hidden="1" customWidth="1"/>
    <col min="32" max="37" width="0" style="142" hidden="1" customWidth="1"/>
    <col min="38" max="16384" width="9" style="112"/>
  </cols>
  <sheetData>
    <row r="1" spans="1:27" ht="16.5" customHeight="1">
      <c r="T1" s="143"/>
      <c r="U1" s="143">
        <v>2</v>
      </c>
    </row>
    <row r="2" spans="1:27" ht="18" customHeight="1">
      <c r="A2" s="70" t="s">
        <v>105</v>
      </c>
      <c r="B2" s="50" t="s">
        <v>106</v>
      </c>
      <c r="T2" s="111"/>
      <c r="U2" s="111" t="s">
        <v>517</v>
      </c>
      <c r="V2" s="142" t="str">
        <f>'表紙～Ｑ1-5'!X40</f>
        <v/>
      </c>
    </row>
    <row r="3" spans="1:27" ht="18" customHeight="1">
      <c r="B3" s="50" t="s">
        <v>107</v>
      </c>
      <c r="T3" s="111"/>
      <c r="U3" s="111" t="s">
        <v>372</v>
      </c>
      <c r="V3" s="142" t="str">
        <f>'表紙～Ｑ1-5'!X41</f>
        <v/>
      </c>
    </row>
    <row r="4" spans="1:27" ht="18" customHeight="1">
      <c r="B4" s="50" t="s">
        <v>108</v>
      </c>
      <c r="T4" s="111"/>
      <c r="U4" s="111" t="s">
        <v>518</v>
      </c>
      <c r="V4" s="142" t="e">
        <f>'表紙～Ｑ1-5'!X46</f>
        <v>#N/A</v>
      </c>
    </row>
    <row r="5" spans="1:27" ht="18" customHeight="1">
      <c r="T5" s="111"/>
      <c r="U5" s="111" t="s">
        <v>432</v>
      </c>
      <c r="V5" s="144">
        <v>1</v>
      </c>
    </row>
    <row r="6" spans="1:27" ht="18" customHeight="1" thickBot="1">
      <c r="B6" s="273" t="s">
        <v>2395</v>
      </c>
      <c r="C6" s="290" t="s">
        <v>57</v>
      </c>
      <c r="D6" s="113"/>
      <c r="E6" s="114" t="s">
        <v>58</v>
      </c>
      <c r="F6" s="114"/>
      <c r="G6" s="114"/>
      <c r="H6" s="114"/>
      <c r="I6" s="113"/>
      <c r="J6" s="114" t="s">
        <v>59</v>
      </c>
      <c r="K6" s="114"/>
      <c r="L6" s="114"/>
      <c r="M6" s="113"/>
      <c r="N6" s="114" t="s">
        <v>60</v>
      </c>
      <c r="O6" s="114"/>
      <c r="P6" s="114"/>
      <c r="Q6" s="115"/>
      <c r="T6" s="111"/>
      <c r="U6" s="111" t="s">
        <v>57</v>
      </c>
      <c r="X6" s="145" t="s">
        <v>2296</v>
      </c>
    </row>
    <row r="7" spans="1:27" ht="18" customHeight="1" thickBot="1">
      <c r="B7" s="274"/>
      <c r="C7" s="291"/>
      <c r="D7" s="116" t="s">
        <v>358</v>
      </c>
      <c r="E7" s="116"/>
      <c r="F7" s="116"/>
      <c r="G7" s="116"/>
      <c r="H7" s="116"/>
      <c r="I7" s="116"/>
      <c r="J7" s="116"/>
      <c r="K7" s="116"/>
      <c r="L7" s="116"/>
      <c r="M7" s="116"/>
      <c r="N7" s="116"/>
      <c r="O7" s="116"/>
      <c r="P7" s="116"/>
      <c r="Q7" s="117"/>
      <c r="T7" s="142" t="s">
        <v>2198</v>
      </c>
      <c r="U7" s="142" t="s">
        <v>2199</v>
      </c>
      <c r="V7" s="142" t="b">
        <v>0</v>
      </c>
      <c r="W7" s="142" t="s">
        <v>485</v>
      </c>
      <c r="X7" s="146" t="str">
        <f>IF(V7=TRUE,W7,"")</f>
        <v/>
      </c>
      <c r="Y7" s="147" t="s">
        <v>2208</v>
      </c>
      <c r="Z7" s="148" t="str">
        <f>X7&amp;X8&amp;X9</f>
        <v/>
      </c>
      <c r="AA7" s="142" t="str">
        <f>IF(V7=TRUE,1,"")</f>
        <v/>
      </c>
    </row>
    <row r="8" spans="1:27" ht="18" customHeight="1">
      <c r="B8" s="274"/>
      <c r="C8" s="291"/>
      <c r="D8" s="116" t="s">
        <v>110</v>
      </c>
      <c r="E8" s="116"/>
      <c r="F8" s="116"/>
      <c r="G8" s="116"/>
      <c r="H8" s="116"/>
      <c r="I8" s="116"/>
      <c r="J8" s="116"/>
      <c r="K8" s="116"/>
      <c r="L8" s="116"/>
      <c r="M8" s="116"/>
      <c r="N8" s="116"/>
      <c r="O8" s="116"/>
      <c r="P8" s="116"/>
      <c r="Q8" s="117"/>
      <c r="U8" s="142" t="s">
        <v>2200</v>
      </c>
      <c r="V8" s="142" t="b">
        <v>0</v>
      </c>
      <c r="W8" s="142" t="s">
        <v>486</v>
      </c>
      <c r="X8" s="146" t="str">
        <f t="shared" ref="X8:X9" si="0">IF(V8=TRUE,W8,"")</f>
        <v/>
      </c>
    </row>
    <row r="9" spans="1:27" ht="18" customHeight="1" thickBot="1">
      <c r="B9" s="274"/>
      <c r="C9" s="291"/>
      <c r="D9" s="116"/>
      <c r="E9" s="116"/>
      <c r="F9" s="116"/>
      <c r="G9" s="116"/>
      <c r="H9" s="116"/>
      <c r="I9" s="116"/>
      <c r="J9" s="116"/>
      <c r="K9" s="116"/>
      <c r="L9" s="116"/>
      <c r="M9" s="116"/>
      <c r="N9" s="118" t="s">
        <v>61</v>
      </c>
      <c r="O9" s="169"/>
      <c r="P9" s="116"/>
      <c r="Q9" s="117"/>
      <c r="T9" s="142" t="s">
        <v>2227</v>
      </c>
      <c r="U9" s="142" t="s">
        <v>2201</v>
      </c>
      <c r="V9" s="142" t="b">
        <v>0</v>
      </c>
      <c r="W9" s="142" t="s">
        <v>487</v>
      </c>
      <c r="X9" s="146" t="str">
        <f t="shared" si="0"/>
        <v/>
      </c>
    </row>
    <row r="10" spans="1:27" ht="18" customHeight="1" thickBot="1">
      <c r="B10" s="274"/>
      <c r="C10" s="291"/>
      <c r="D10" s="116" t="s">
        <v>111</v>
      </c>
      <c r="E10" s="116"/>
      <c r="F10" s="116"/>
      <c r="G10" s="116"/>
      <c r="H10" s="116"/>
      <c r="I10" s="116"/>
      <c r="J10" s="116"/>
      <c r="K10" s="116"/>
      <c r="L10" s="116"/>
      <c r="M10" s="116"/>
      <c r="N10" s="116"/>
      <c r="O10" s="116"/>
      <c r="P10" s="116"/>
      <c r="Q10" s="117"/>
      <c r="U10" s="145"/>
      <c r="X10" s="145"/>
      <c r="Y10" s="147" t="s">
        <v>2206</v>
      </c>
      <c r="Z10" s="148" t="str">
        <f>IF(O9="","",O9)</f>
        <v/>
      </c>
    </row>
    <row r="11" spans="1:27" ht="18" customHeight="1" thickBot="1">
      <c r="B11" s="274"/>
      <c r="C11" s="292"/>
      <c r="D11" s="119"/>
      <c r="E11" s="119"/>
      <c r="F11" s="120"/>
      <c r="G11" s="119" t="s">
        <v>62</v>
      </c>
      <c r="H11" s="119"/>
      <c r="I11" s="119"/>
      <c r="J11" s="119"/>
      <c r="K11" s="119"/>
      <c r="L11" s="120"/>
      <c r="M11" s="119" t="s">
        <v>63</v>
      </c>
      <c r="N11" s="119"/>
      <c r="O11" s="119"/>
      <c r="P11" s="119"/>
      <c r="Q11" s="121"/>
      <c r="T11" s="146" t="s">
        <v>2228</v>
      </c>
      <c r="U11" s="149" t="s">
        <v>62</v>
      </c>
      <c r="V11" s="142" t="b">
        <v>0</v>
      </c>
      <c r="W11" s="142" t="s">
        <v>485</v>
      </c>
      <c r="X11" s="146" t="str">
        <f>IF(V11=TRUE,W11,"")</f>
        <v/>
      </c>
    </row>
    <row r="12" spans="1:27" ht="18" customHeight="1" thickBot="1">
      <c r="B12" s="274"/>
      <c r="C12" s="276" t="s">
        <v>68</v>
      </c>
      <c r="D12" s="113"/>
      <c r="E12" s="114" t="s">
        <v>64</v>
      </c>
      <c r="F12" s="114"/>
      <c r="G12" s="114"/>
      <c r="H12" s="113"/>
      <c r="I12" s="113"/>
      <c r="J12" s="114" t="s">
        <v>65</v>
      </c>
      <c r="K12" s="114"/>
      <c r="L12" s="114"/>
      <c r="M12" s="114"/>
      <c r="N12" s="114"/>
      <c r="O12" s="114"/>
      <c r="P12" s="114"/>
      <c r="Q12" s="115"/>
      <c r="U12" s="149" t="s">
        <v>63</v>
      </c>
      <c r="V12" s="142" t="b">
        <v>0</v>
      </c>
      <c r="W12" s="142" t="s">
        <v>486</v>
      </c>
      <c r="X12" s="146" t="str">
        <f>IF(V12=TRUE,W12,"")</f>
        <v/>
      </c>
      <c r="Y12" s="147" t="s">
        <v>2214</v>
      </c>
      <c r="Z12" s="148" t="str">
        <f>X11&amp;X12</f>
        <v/>
      </c>
      <c r="AA12" s="142">
        <f>COUNTIF(V11:V12,TRUE)</f>
        <v>0</v>
      </c>
    </row>
    <row r="13" spans="1:27" ht="18" customHeight="1" thickBot="1">
      <c r="B13" s="274"/>
      <c r="C13" s="278"/>
      <c r="D13" s="120"/>
      <c r="E13" s="119" t="s">
        <v>66</v>
      </c>
      <c r="F13" s="119"/>
      <c r="G13" s="119"/>
      <c r="H13" s="119"/>
      <c r="I13" s="120"/>
      <c r="J13" s="119" t="s">
        <v>67</v>
      </c>
      <c r="K13" s="119"/>
      <c r="L13" s="119"/>
      <c r="M13" s="120"/>
      <c r="N13" s="119" t="s">
        <v>109</v>
      </c>
      <c r="O13" s="119"/>
      <c r="P13" s="119"/>
      <c r="Q13" s="121"/>
    </row>
    <row r="14" spans="1:27" ht="18" customHeight="1" thickBot="1">
      <c r="B14" s="274"/>
      <c r="C14" s="276" t="s">
        <v>79</v>
      </c>
      <c r="D14" s="113"/>
      <c r="E14" s="114" t="s">
        <v>69</v>
      </c>
      <c r="F14" s="114"/>
      <c r="G14" s="114"/>
      <c r="H14" s="114"/>
      <c r="I14" s="113"/>
      <c r="J14" s="113"/>
      <c r="K14" s="114" t="s">
        <v>70</v>
      </c>
      <c r="L14" s="114"/>
      <c r="M14" s="114"/>
      <c r="N14" s="114"/>
      <c r="O14" s="114"/>
      <c r="P14" s="114"/>
      <c r="Q14" s="115"/>
      <c r="T14" s="145" t="s">
        <v>2229</v>
      </c>
      <c r="U14" s="142" t="s">
        <v>2209</v>
      </c>
      <c r="V14" s="142" t="b">
        <v>0</v>
      </c>
      <c r="W14" s="142" t="s">
        <v>485</v>
      </c>
      <c r="X14" s="146" t="str">
        <f>IF(V14=TRUE,W14,"")</f>
        <v/>
      </c>
      <c r="Y14" s="147" t="s">
        <v>2207</v>
      </c>
      <c r="Z14" s="148" t="str">
        <f>X14&amp;X15&amp;X16&amp;X17&amp;X18</f>
        <v/>
      </c>
    </row>
    <row r="15" spans="1:27" ht="18" customHeight="1">
      <c r="B15" s="274"/>
      <c r="C15" s="277"/>
      <c r="D15" s="122"/>
      <c r="E15" s="116" t="s">
        <v>71</v>
      </c>
      <c r="F15" s="116"/>
      <c r="G15" s="116"/>
      <c r="H15" s="116"/>
      <c r="I15" s="122"/>
      <c r="J15" s="122"/>
      <c r="K15" s="116" t="s">
        <v>72</v>
      </c>
      <c r="L15" s="116"/>
      <c r="M15" s="116"/>
      <c r="N15" s="116"/>
      <c r="O15" s="116"/>
      <c r="P15" s="116"/>
      <c r="Q15" s="117"/>
      <c r="U15" s="142" t="s">
        <v>2210</v>
      </c>
      <c r="V15" s="142" t="b">
        <v>0</v>
      </c>
      <c r="W15" s="142" t="s">
        <v>486</v>
      </c>
      <c r="X15" s="146" t="str">
        <f t="shared" ref="X15:X30" si="1">IF(V15=TRUE,W15,"")</f>
        <v/>
      </c>
      <c r="Y15" s="145" t="s">
        <v>2204</v>
      </c>
      <c r="Z15" s="142">
        <f>COUNTIF(V14:V18,TRUE)</f>
        <v>0</v>
      </c>
    </row>
    <row r="16" spans="1:27" ht="18" customHeight="1">
      <c r="B16" s="274"/>
      <c r="C16" s="277"/>
      <c r="D16" s="122"/>
      <c r="E16" s="116" t="s">
        <v>75</v>
      </c>
      <c r="F16" s="116"/>
      <c r="G16" s="116"/>
      <c r="H16" s="116"/>
      <c r="I16" s="122"/>
      <c r="J16" s="122"/>
      <c r="K16" s="116" t="s">
        <v>73</v>
      </c>
      <c r="L16" s="116"/>
      <c r="M16" s="116"/>
      <c r="N16" s="116"/>
      <c r="O16" s="116"/>
      <c r="P16" s="116"/>
      <c r="Q16" s="117"/>
      <c r="U16" s="142" t="s">
        <v>2211</v>
      </c>
      <c r="V16" s="142" t="b">
        <v>0</v>
      </c>
      <c r="W16" s="142" t="s">
        <v>487</v>
      </c>
      <c r="X16" s="146" t="str">
        <f t="shared" si="1"/>
        <v/>
      </c>
    </row>
    <row r="17" spans="2:27" ht="18" customHeight="1" thickBot="1">
      <c r="B17" s="274"/>
      <c r="C17" s="277"/>
      <c r="D17" s="122"/>
      <c r="E17" s="116" t="s">
        <v>74</v>
      </c>
      <c r="F17" s="116"/>
      <c r="G17" s="116"/>
      <c r="H17" s="116"/>
      <c r="I17" s="122"/>
      <c r="J17" s="122"/>
      <c r="K17" s="116" t="s">
        <v>76</v>
      </c>
      <c r="L17" s="116"/>
      <c r="M17" s="116"/>
      <c r="N17" s="116"/>
      <c r="O17" s="116"/>
      <c r="P17" s="116"/>
      <c r="Q17" s="117"/>
      <c r="U17" s="142" t="s">
        <v>2212</v>
      </c>
      <c r="V17" s="142" t="b">
        <v>0</v>
      </c>
      <c r="W17" s="142" t="s">
        <v>488</v>
      </c>
      <c r="X17" s="146" t="str">
        <f t="shared" si="1"/>
        <v/>
      </c>
    </row>
    <row r="18" spans="2:27" ht="18" customHeight="1" thickBot="1">
      <c r="B18" s="274"/>
      <c r="C18" s="277"/>
      <c r="D18" s="122"/>
      <c r="E18" s="116" t="s">
        <v>77</v>
      </c>
      <c r="F18" s="116"/>
      <c r="G18" s="116"/>
      <c r="H18" s="116"/>
      <c r="I18" s="122"/>
      <c r="J18" s="122"/>
      <c r="K18" s="116" t="s">
        <v>78</v>
      </c>
      <c r="L18" s="116"/>
      <c r="M18" s="116"/>
      <c r="N18" s="116"/>
      <c r="O18" s="116"/>
      <c r="P18" s="116"/>
      <c r="Q18" s="117"/>
      <c r="U18" s="142" t="s">
        <v>2213</v>
      </c>
      <c r="V18" s="142" t="b">
        <v>0</v>
      </c>
      <c r="W18" s="142" t="s">
        <v>489</v>
      </c>
      <c r="X18" s="146" t="str">
        <f t="shared" si="1"/>
        <v/>
      </c>
      <c r="Y18" s="147" t="s">
        <v>2231</v>
      </c>
      <c r="Z18" s="148" t="str">
        <f>X19&amp;X20&amp;X21&amp;X22&amp;X23&amp;X24&amp;X25&amp;X26&amp;X27&amp;X28&amp;X29&amp;X30</f>
        <v/>
      </c>
    </row>
    <row r="19" spans="2:27" ht="18" customHeight="1">
      <c r="B19" s="274"/>
      <c r="C19" s="278"/>
      <c r="D19" s="120"/>
      <c r="E19" s="119" t="s">
        <v>81</v>
      </c>
      <c r="F19" s="119"/>
      <c r="G19" s="119"/>
      <c r="H19" s="119"/>
      <c r="I19" s="120"/>
      <c r="J19" s="120"/>
      <c r="K19" s="119" t="s">
        <v>369</v>
      </c>
      <c r="L19" s="119"/>
      <c r="M19" s="119"/>
      <c r="N19" s="295"/>
      <c r="O19" s="295"/>
      <c r="P19" s="295"/>
      <c r="Q19" s="123" t="s">
        <v>3</v>
      </c>
      <c r="T19" s="145" t="s">
        <v>2231</v>
      </c>
      <c r="U19" s="150" t="s">
        <v>2215</v>
      </c>
      <c r="V19" s="142" t="b">
        <v>0</v>
      </c>
      <c r="W19" s="142" t="s">
        <v>485</v>
      </c>
      <c r="X19" s="146" t="str">
        <f t="shared" si="1"/>
        <v/>
      </c>
      <c r="Y19" s="142">
        <f>N19</f>
        <v>0</v>
      </c>
      <c r="Z19" s="142" t="str">
        <f>IF(N19="","",N19)</f>
        <v/>
      </c>
    </row>
    <row r="20" spans="2:27" ht="18" customHeight="1">
      <c r="B20" s="274"/>
      <c r="C20" s="293" t="s">
        <v>80</v>
      </c>
      <c r="D20" s="124" t="s">
        <v>112</v>
      </c>
      <c r="E20" s="125"/>
      <c r="F20" s="113"/>
      <c r="G20" s="114" t="s">
        <v>116</v>
      </c>
      <c r="H20" s="114"/>
      <c r="I20" s="118"/>
      <c r="J20" s="118"/>
      <c r="K20" s="116" t="s">
        <v>117</v>
      </c>
      <c r="L20" s="114"/>
      <c r="M20" s="125"/>
      <c r="N20" s="125"/>
      <c r="O20" s="126" t="s">
        <v>118</v>
      </c>
      <c r="P20" s="114"/>
      <c r="Q20" s="115"/>
      <c r="U20" s="150" t="s">
        <v>2216</v>
      </c>
      <c r="V20" s="142" t="b">
        <v>0</v>
      </c>
      <c r="W20" s="142" t="s">
        <v>486</v>
      </c>
      <c r="X20" s="146" t="str">
        <f t="shared" si="1"/>
        <v/>
      </c>
    </row>
    <row r="21" spans="2:27" ht="18" customHeight="1">
      <c r="B21" s="274"/>
      <c r="C21" s="294"/>
      <c r="D21" s="127" t="s">
        <v>113</v>
      </c>
      <c r="E21" s="118"/>
      <c r="F21" s="122"/>
      <c r="G21" s="116" t="s">
        <v>114</v>
      </c>
      <c r="H21" s="116"/>
      <c r="I21" s="122"/>
      <c r="J21" s="122"/>
      <c r="K21" s="116" t="s">
        <v>115</v>
      </c>
      <c r="L21" s="116"/>
      <c r="M21" s="122"/>
      <c r="N21" s="122"/>
      <c r="O21" s="128" t="s">
        <v>119</v>
      </c>
      <c r="P21" s="116"/>
      <c r="Q21" s="117"/>
      <c r="U21" s="150" t="s">
        <v>2217</v>
      </c>
      <c r="V21" s="142" t="b">
        <v>0</v>
      </c>
      <c r="W21" s="142" t="s">
        <v>487</v>
      </c>
      <c r="X21" s="146" t="str">
        <f t="shared" si="1"/>
        <v/>
      </c>
    </row>
    <row r="22" spans="2:27" ht="18" customHeight="1">
      <c r="B22" s="274"/>
      <c r="C22" s="129" t="s">
        <v>2234</v>
      </c>
      <c r="D22" s="130"/>
      <c r="E22" s="131" t="s">
        <v>82</v>
      </c>
      <c r="F22" s="130"/>
      <c r="G22" s="131" t="s">
        <v>83</v>
      </c>
      <c r="H22" s="131"/>
      <c r="I22" s="131"/>
      <c r="J22" s="130"/>
      <c r="K22" s="131" t="s">
        <v>84</v>
      </c>
      <c r="L22" s="131"/>
      <c r="M22" s="131"/>
      <c r="N22" s="130"/>
      <c r="O22" s="131" t="s">
        <v>5</v>
      </c>
      <c r="P22" s="131"/>
      <c r="Q22" s="132"/>
      <c r="U22" s="150" t="s">
        <v>2218</v>
      </c>
      <c r="V22" s="142" t="b">
        <v>0</v>
      </c>
      <c r="W22" s="142" t="s">
        <v>488</v>
      </c>
      <c r="X22" s="146" t="str">
        <f t="shared" si="1"/>
        <v/>
      </c>
    </row>
    <row r="23" spans="2:27" ht="18" customHeight="1">
      <c r="B23" s="274"/>
      <c r="C23" s="129" t="s">
        <v>86</v>
      </c>
      <c r="D23" s="130"/>
      <c r="E23" s="131" t="s">
        <v>516</v>
      </c>
      <c r="F23" s="130"/>
      <c r="G23" s="131" t="s">
        <v>85</v>
      </c>
      <c r="H23" s="131"/>
      <c r="I23" s="131"/>
      <c r="J23" s="131"/>
      <c r="K23" s="131"/>
      <c r="L23" s="131"/>
      <c r="M23" s="131"/>
      <c r="N23" s="131"/>
      <c r="O23" s="131"/>
      <c r="P23" s="131"/>
      <c r="Q23" s="132"/>
      <c r="U23" s="150" t="s">
        <v>2219</v>
      </c>
      <c r="V23" s="142" t="b">
        <v>0</v>
      </c>
      <c r="W23" s="142" t="s">
        <v>489</v>
      </c>
      <c r="X23" s="146" t="str">
        <f t="shared" si="1"/>
        <v/>
      </c>
    </row>
    <row r="24" spans="2:27" ht="18" customHeight="1">
      <c r="B24" s="274"/>
      <c r="C24" s="129" t="s">
        <v>87</v>
      </c>
      <c r="D24" s="130"/>
      <c r="E24" s="131" t="s">
        <v>88</v>
      </c>
      <c r="F24" s="130"/>
      <c r="G24" s="130"/>
      <c r="H24" s="131" t="s">
        <v>89</v>
      </c>
      <c r="I24" s="131"/>
      <c r="J24" s="131"/>
      <c r="K24" s="130"/>
      <c r="L24" s="131" t="s">
        <v>4</v>
      </c>
      <c r="M24" s="131"/>
      <c r="N24" s="131"/>
      <c r="O24" s="131"/>
      <c r="P24" s="131"/>
      <c r="Q24" s="132"/>
      <c r="U24" s="150" t="s">
        <v>2220</v>
      </c>
      <c r="V24" s="142" t="b">
        <v>0</v>
      </c>
      <c r="W24" s="142" t="s">
        <v>490</v>
      </c>
      <c r="X24" s="146" t="str">
        <f t="shared" si="1"/>
        <v/>
      </c>
    </row>
    <row r="25" spans="2:27" ht="18" customHeight="1">
      <c r="B25" s="274"/>
      <c r="C25" s="276" t="s">
        <v>97</v>
      </c>
      <c r="D25" s="113"/>
      <c r="E25" s="114" t="s">
        <v>90</v>
      </c>
      <c r="F25" s="114"/>
      <c r="G25" s="114"/>
      <c r="H25" s="114"/>
      <c r="I25" s="114"/>
      <c r="J25" s="113"/>
      <c r="K25" s="114"/>
      <c r="L25" s="114"/>
      <c r="M25" s="114"/>
      <c r="N25" s="114"/>
      <c r="O25" s="114"/>
      <c r="P25" s="114"/>
      <c r="Q25" s="115"/>
      <c r="U25" s="150" t="s">
        <v>2221</v>
      </c>
      <c r="V25" s="142" t="b">
        <v>0</v>
      </c>
      <c r="W25" s="142" t="s">
        <v>491</v>
      </c>
      <c r="X25" s="146" t="str">
        <f t="shared" si="1"/>
        <v/>
      </c>
    </row>
    <row r="26" spans="2:27" ht="18" customHeight="1">
      <c r="B26" s="274"/>
      <c r="C26" s="277"/>
      <c r="D26" s="133"/>
      <c r="E26" s="116" t="s">
        <v>91</v>
      </c>
      <c r="F26" s="116"/>
      <c r="G26" s="116"/>
      <c r="H26" s="116"/>
      <c r="I26" s="116"/>
      <c r="J26" s="122"/>
      <c r="K26" s="116"/>
      <c r="L26" s="116"/>
      <c r="M26" s="116"/>
      <c r="N26" s="116"/>
      <c r="O26" s="116"/>
      <c r="P26" s="116"/>
      <c r="Q26" s="117"/>
      <c r="U26" s="150" t="s">
        <v>2222</v>
      </c>
      <c r="V26" s="142" t="b">
        <v>0</v>
      </c>
      <c r="W26" s="142" t="s">
        <v>492</v>
      </c>
      <c r="X26" s="146" t="str">
        <f t="shared" si="1"/>
        <v/>
      </c>
    </row>
    <row r="27" spans="2:27" ht="18" customHeight="1">
      <c r="B27" s="274"/>
      <c r="C27" s="277"/>
      <c r="D27" s="122"/>
      <c r="E27" s="116" t="s">
        <v>92</v>
      </c>
      <c r="F27" s="116"/>
      <c r="G27" s="116"/>
      <c r="H27" s="116"/>
      <c r="I27" s="116"/>
      <c r="J27" s="116"/>
      <c r="K27" s="116"/>
      <c r="L27" s="116"/>
      <c r="M27" s="116"/>
      <c r="N27" s="116"/>
      <c r="O27" s="116"/>
      <c r="P27" s="116"/>
      <c r="Q27" s="117"/>
      <c r="U27" s="150" t="s">
        <v>2223</v>
      </c>
      <c r="V27" s="142" t="b">
        <v>0</v>
      </c>
      <c r="W27" s="142" t="s">
        <v>493</v>
      </c>
      <c r="X27" s="146" t="str">
        <f t="shared" si="1"/>
        <v/>
      </c>
    </row>
    <row r="28" spans="2:27" ht="18" customHeight="1">
      <c r="B28" s="274"/>
      <c r="C28" s="277"/>
      <c r="D28" s="122"/>
      <c r="E28" s="116" t="s">
        <v>93</v>
      </c>
      <c r="F28" s="116"/>
      <c r="G28" s="116"/>
      <c r="H28" s="116"/>
      <c r="I28" s="116"/>
      <c r="J28" s="116"/>
      <c r="K28" s="116"/>
      <c r="L28" s="116"/>
      <c r="M28" s="116"/>
      <c r="N28" s="116"/>
      <c r="O28" s="116"/>
      <c r="P28" s="116"/>
      <c r="Q28" s="117"/>
      <c r="U28" s="150" t="s">
        <v>2224</v>
      </c>
      <c r="V28" s="142" t="b">
        <v>0</v>
      </c>
      <c r="W28" s="142" t="s">
        <v>494</v>
      </c>
      <c r="X28" s="146" t="str">
        <f t="shared" si="1"/>
        <v/>
      </c>
    </row>
    <row r="29" spans="2:27" ht="18" customHeight="1">
      <c r="B29" s="274"/>
      <c r="C29" s="277"/>
      <c r="D29" s="122"/>
      <c r="E29" s="116" t="s">
        <v>94</v>
      </c>
      <c r="F29" s="116"/>
      <c r="G29" s="116"/>
      <c r="H29" s="116"/>
      <c r="I29" s="116"/>
      <c r="J29" s="116"/>
      <c r="K29" s="116"/>
      <c r="L29" s="116"/>
      <c r="M29" s="116"/>
      <c r="N29" s="116"/>
      <c r="O29" s="116"/>
      <c r="P29" s="116"/>
      <c r="Q29" s="117"/>
      <c r="U29" s="150" t="s">
        <v>2225</v>
      </c>
      <c r="V29" s="142" t="b">
        <v>0</v>
      </c>
      <c r="W29" s="142" t="s">
        <v>495</v>
      </c>
      <c r="X29" s="146" t="str">
        <f t="shared" si="1"/>
        <v/>
      </c>
    </row>
    <row r="30" spans="2:27" ht="18" customHeight="1">
      <c r="B30" s="274"/>
      <c r="C30" s="277"/>
      <c r="D30" s="122"/>
      <c r="E30" s="116" t="s">
        <v>95</v>
      </c>
      <c r="F30" s="116"/>
      <c r="G30" s="116"/>
      <c r="H30" s="116"/>
      <c r="I30" s="116"/>
      <c r="J30" s="116"/>
      <c r="K30" s="116"/>
      <c r="L30" s="116"/>
      <c r="M30" s="116"/>
      <c r="N30" s="116"/>
      <c r="O30" s="116"/>
      <c r="P30" s="116"/>
      <c r="Q30" s="117"/>
      <c r="U30" s="150" t="s">
        <v>480</v>
      </c>
      <c r="V30" s="142" t="b">
        <v>0</v>
      </c>
      <c r="W30" s="142" t="s">
        <v>2226</v>
      </c>
      <c r="X30" s="146" t="str">
        <f t="shared" si="1"/>
        <v/>
      </c>
    </row>
    <row r="31" spans="2:27" ht="18" customHeight="1" thickBot="1">
      <c r="B31" s="274"/>
      <c r="C31" s="278"/>
      <c r="D31" s="120"/>
      <c r="E31" s="119" t="s">
        <v>96</v>
      </c>
      <c r="F31" s="298"/>
      <c r="G31" s="295"/>
      <c r="H31" s="295"/>
      <c r="I31" s="295"/>
      <c r="J31" s="295"/>
      <c r="K31" s="295"/>
      <c r="L31" s="295"/>
      <c r="M31" s="295"/>
      <c r="N31" s="295"/>
      <c r="O31" s="295"/>
      <c r="P31" s="295"/>
      <c r="Q31" s="123" t="s">
        <v>3</v>
      </c>
      <c r="T31" s="145" t="s">
        <v>2232</v>
      </c>
    </row>
    <row r="32" spans="2:27" ht="18" customHeight="1" thickBot="1">
      <c r="B32" s="274"/>
      <c r="C32" s="276" t="s">
        <v>121</v>
      </c>
      <c r="D32" s="113"/>
      <c r="E32" s="114" t="s">
        <v>10</v>
      </c>
      <c r="F32" s="114"/>
      <c r="G32" s="114"/>
      <c r="H32" s="114"/>
      <c r="I32" s="114"/>
      <c r="J32" s="114"/>
      <c r="K32" s="114"/>
      <c r="L32" s="114"/>
      <c r="M32" s="114"/>
      <c r="N32" s="114"/>
      <c r="O32" s="114"/>
      <c r="P32" s="114"/>
      <c r="Q32" s="115"/>
      <c r="T32" s="145" t="s">
        <v>2235</v>
      </c>
      <c r="U32" s="150" t="s">
        <v>2236</v>
      </c>
      <c r="V32" s="142" t="b">
        <v>0</v>
      </c>
      <c r="W32" s="142" t="s">
        <v>485</v>
      </c>
      <c r="X32" s="146" t="str">
        <f>IF(V32=TRUE,W32,"")</f>
        <v/>
      </c>
      <c r="Y32" s="147" t="s">
        <v>2235</v>
      </c>
      <c r="Z32" s="148" t="str">
        <f>X32&amp;X33&amp;X34</f>
        <v/>
      </c>
      <c r="AA32" s="142">
        <f>COUNTIF(V32:V34,TRUE)</f>
        <v>0</v>
      </c>
    </row>
    <row r="33" spans="2:32" ht="18" customHeight="1" thickBot="1">
      <c r="B33" s="274"/>
      <c r="C33" s="277"/>
      <c r="D33" s="122"/>
      <c r="E33" s="116" t="s">
        <v>11</v>
      </c>
      <c r="F33" s="116"/>
      <c r="G33" s="116"/>
      <c r="H33" s="116"/>
      <c r="I33" s="116"/>
      <c r="J33" s="116"/>
      <c r="K33" s="116"/>
      <c r="L33" s="116"/>
      <c r="M33" s="116"/>
      <c r="N33" s="116"/>
      <c r="O33" s="116"/>
      <c r="P33" s="116"/>
      <c r="Q33" s="117"/>
      <c r="U33" s="150" t="s">
        <v>2237</v>
      </c>
      <c r="V33" s="142" t="b">
        <v>0</v>
      </c>
      <c r="W33" s="142" t="s">
        <v>486</v>
      </c>
      <c r="X33" s="146" t="str">
        <f t="shared" ref="X33:X36" si="2">IF(V33=TRUE,W33,"")</f>
        <v/>
      </c>
      <c r="Y33" s="147" t="s">
        <v>2292</v>
      </c>
      <c r="Z33" s="148" t="str">
        <f>X35&amp;X36&amp;X37</f>
        <v/>
      </c>
      <c r="AA33" s="142">
        <f>COUNTIF(V35:V37,TRUE)</f>
        <v>0</v>
      </c>
    </row>
    <row r="34" spans="2:32" ht="18" customHeight="1" thickBot="1">
      <c r="B34" s="274"/>
      <c r="C34" s="277"/>
      <c r="D34" s="122"/>
      <c r="E34" s="116" t="s">
        <v>12</v>
      </c>
      <c r="F34" s="116"/>
      <c r="G34" s="116"/>
      <c r="H34" s="116"/>
      <c r="I34" s="116"/>
      <c r="J34" s="116"/>
      <c r="K34" s="116"/>
      <c r="L34" s="116"/>
      <c r="M34" s="116"/>
      <c r="N34" s="116"/>
      <c r="O34" s="116"/>
      <c r="P34" s="116"/>
      <c r="Q34" s="117"/>
      <c r="U34" s="150" t="s">
        <v>2238</v>
      </c>
      <c r="V34" s="142" t="b">
        <v>0</v>
      </c>
      <c r="W34" s="142" t="s">
        <v>487</v>
      </c>
      <c r="X34" s="146" t="str">
        <f>IF(V34=TRUE,W34,"")</f>
        <v/>
      </c>
    </row>
    <row r="35" spans="2:32" ht="18" customHeight="1" thickBot="1">
      <c r="B35" s="274"/>
      <c r="C35" s="277"/>
      <c r="D35" s="122"/>
      <c r="E35" s="116" t="s">
        <v>13</v>
      </c>
      <c r="F35" s="116"/>
      <c r="G35" s="116"/>
      <c r="H35" s="116"/>
      <c r="I35" s="116"/>
      <c r="J35" s="122"/>
      <c r="K35" s="116"/>
      <c r="L35" s="116"/>
      <c r="M35" s="116"/>
      <c r="N35" s="116"/>
      <c r="O35" s="116"/>
      <c r="P35" s="116"/>
      <c r="Q35" s="117"/>
      <c r="T35" s="145" t="s">
        <v>2242</v>
      </c>
      <c r="U35" s="150" t="s">
        <v>2239</v>
      </c>
      <c r="V35" s="142" t="b">
        <v>0</v>
      </c>
      <c r="W35" s="142" t="s">
        <v>485</v>
      </c>
      <c r="X35" s="146" t="str">
        <f>IF(V35=TRUE,W35,"")</f>
        <v/>
      </c>
      <c r="AC35" s="147" t="s">
        <v>2275</v>
      </c>
      <c r="AD35" s="148" t="str">
        <f>AD47&amp;AD48&amp;AD49&amp;AD50&amp;AD51&amp;AD52&amp;AD53&amp;AD54&amp;AD55&amp;AD56&amp;AD57</f>
        <v/>
      </c>
    </row>
    <row r="36" spans="2:32" ht="18" customHeight="1" thickBot="1">
      <c r="B36" s="274"/>
      <c r="C36" s="277"/>
      <c r="D36" s="122"/>
      <c r="E36" s="116" t="s">
        <v>98</v>
      </c>
      <c r="F36" s="116"/>
      <c r="G36" s="116"/>
      <c r="H36" s="116"/>
      <c r="I36" s="116"/>
      <c r="J36" s="122"/>
      <c r="K36" s="116"/>
      <c r="L36" s="116"/>
      <c r="M36" s="116"/>
      <c r="N36" s="116"/>
      <c r="O36" s="116"/>
      <c r="P36" s="116"/>
      <c r="Q36" s="117"/>
      <c r="U36" s="150" t="s">
        <v>2240</v>
      </c>
      <c r="V36" s="142" t="b">
        <v>0</v>
      </c>
      <c r="W36" s="142" t="s">
        <v>486</v>
      </c>
      <c r="X36" s="146" t="str">
        <f t="shared" si="2"/>
        <v/>
      </c>
      <c r="AC36" s="147" t="s">
        <v>2319</v>
      </c>
      <c r="AD36" s="148" t="str">
        <f>AD59&amp;AD60&amp;AD61</f>
        <v/>
      </c>
      <c r="AE36" s="142">
        <f>COUNTIF(AB59:AB61,TRUE)</f>
        <v>0</v>
      </c>
    </row>
    <row r="37" spans="2:32" ht="18" customHeight="1" thickBot="1">
      <c r="B37" s="274"/>
      <c r="C37" s="277"/>
      <c r="D37" s="122"/>
      <c r="E37" s="116" t="s">
        <v>99</v>
      </c>
      <c r="F37" s="116"/>
      <c r="G37" s="116"/>
      <c r="H37" s="116"/>
      <c r="I37" s="116"/>
      <c r="J37" s="116"/>
      <c r="K37" s="116"/>
      <c r="L37" s="116"/>
      <c r="M37" s="116"/>
      <c r="N37" s="116"/>
      <c r="O37" s="116"/>
      <c r="P37" s="116"/>
      <c r="Q37" s="117"/>
      <c r="U37" s="150" t="s">
        <v>2241</v>
      </c>
      <c r="V37" s="142" t="b">
        <v>0</v>
      </c>
      <c r="W37" s="142" t="s">
        <v>487</v>
      </c>
      <c r="X37" s="146" t="str">
        <f>IF(V37=TRUE,W37,"")</f>
        <v/>
      </c>
      <c r="AC37" s="147" t="s">
        <v>2283</v>
      </c>
      <c r="AD37" s="148" t="str">
        <f>AD63&amp;AD64&amp;AD65&amp;AD66&amp;AD67</f>
        <v/>
      </c>
    </row>
    <row r="38" spans="2:32" ht="18" customHeight="1" thickBot="1">
      <c r="B38" s="274"/>
      <c r="C38" s="277"/>
      <c r="D38" s="122"/>
      <c r="E38" s="116" t="s">
        <v>100</v>
      </c>
      <c r="F38" s="116"/>
      <c r="G38" s="116"/>
      <c r="H38" s="116"/>
      <c r="I38" s="116"/>
      <c r="J38" s="116"/>
      <c r="K38" s="116"/>
      <c r="L38" s="116"/>
      <c r="M38" s="116"/>
      <c r="N38" s="116"/>
      <c r="O38" s="116"/>
      <c r="P38" s="116"/>
      <c r="Q38" s="117"/>
      <c r="T38" s="145" t="s">
        <v>2246</v>
      </c>
      <c r="U38" s="151" t="s">
        <v>2243</v>
      </c>
      <c r="V38" s="142" t="b">
        <v>0</v>
      </c>
      <c r="W38" s="142" t="s">
        <v>485</v>
      </c>
      <c r="X38" s="146" t="str">
        <f>IF(V38=TRUE,W38,"")</f>
        <v/>
      </c>
      <c r="Y38" s="147" t="s">
        <v>2246</v>
      </c>
      <c r="Z38" s="148" t="str">
        <f>X38&amp;X39&amp;X40&amp;X41</f>
        <v/>
      </c>
      <c r="AA38" s="142">
        <f>COUNTIF(V38:V41,TRUE)</f>
        <v>0</v>
      </c>
      <c r="AC38" s="147" t="s">
        <v>2287</v>
      </c>
      <c r="AD38" s="148" t="str">
        <f>AD68&amp;AD69&amp;AD70&amp;AD71</f>
        <v/>
      </c>
      <c r="AF38" s="145" t="s">
        <v>2369</v>
      </c>
    </row>
    <row r="39" spans="2:32" ht="18" customHeight="1" thickBot="1">
      <c r="B39" s="274"/>
      <c r="C39" s="277"/>
      <c r="D39" s="122"/>
      <c r="E39" s="116" t="s">
        <v>362</v>
      </c>
      <c r="F39" s="116"/>
      <c r="G39" s="116"/>
      <c r="H39" s="116"/>
      <c r="I39" s="116"/>
      <c r="J39" s="122"/>
      <c r="K39" s="116"/>
      <c r="L39" s="116"/>
      <c r="M39" s="116"/>
      <c r="N39" s="116"/>
      <c r="O39" s="116"/>
      <c r="P39" s="116"/>
      <c r="Q39" s="117"/>
      <c r="U39" s="151" t="s">
        <v>2244</v>
      </c>
      <c r="V39" s="142" t="b">
        <v>0</v>
      </c>
      <c r="W39" s="142" t="s">
        <v>486</v>
      </c>
      <c r="X39" s="146" t="str">
        <f t="shared" ref="X39:X68" si="3">IF(V39=TRUE,W39,"")</f>
        <v/>
      </c>
      <c r="Y39" s="147" t="s">
        <v>2247</v>
      </c>
      <c r="Z39" s="148" t="str">
        <f>X42&amp;X43</f>
        <v/>
      </c>
      <c r="AA39" s="142">
        <f>COUNTIF(V42:V43,TRUE)</f>
        <v>0</v>
      </c>
      <c r="AC39" s="147" t="s">
        <v>2291</v>
      </c>
      <c r="AD39" s="148" t="str">
        <f>AD73&amp;AD74&amp;AD75&amp;AD76</f>
        <v/>
      </c>
      <c r="AE39" s="142" t="s">
        <v>2370</v>
      </c>
      <c r="AF39" s="152" t="str">
        <f>IF($AD$39=AE39,1,"")</f>
        <v/>
      </c>
    </row>
    <row r="40" spans="2:32" ht="18" customHeight="1" thickBot="1">
      <c r="B40" s="274"/>
      <c r="C40" s="277"/>
      <c r="D40" s="122"/>
      <c r="E40" s="116" t="s">
        <v>101</v>
      </c>
      <c r="F40" s="116"/>
      <c r="G40" s="116"/>
      <c r="H40" s="116"/>
      <c r="I40" s="116"/>
      <c r="J40" s="122"/>
      <c r="K40" s="116"/>
      <c r="L40" s="116"/>
      <c r="M40" s="116"/>
      <c r="N40" s="116"/>
      <c r="O40" s="116"/>
      <c r="P40" s="116"/>
      <c r="Q40" s="117"/>
      <c r="U40" s="151" t="s">
        <v>2245</v>
      </c>
      <c r="V40" s="142" t="b">
        <v>0</v>
      </c>
      <c r="W40" s="142" t="s">
        <v>487</v>
      </c>
      <c r="X40" s="146" t="str">
        <f t="shared" si="3"/>
        <v/>
      </c>
      <c r="Y40" s="147" t="s">
        <v>2252</v>
      </c>
      <c r="Z40" s="148" t="str">
        <f>X44&amp;X45&amp;X47</f>
        <v/>
      </c>
      <c r="AA40" s="142">
        <f>COUNTIF(V44:V47,TRUE)</f>
        <v>0</v>
      </c>
      <c r="AC40" s="147" t="s">
        <v>2305</v>
      </c>
      <c r="AD40" s="148" t="str">
        <f>AD78&amp;AD79&amp;AD80&amp;AD81&amp;AD82&amp;AD83&amp;AD84&amp;AD85</f>
        <v/>
      </c>
      <c r="AE40" s="142" t="s">
        <v>2371</v>
      </c>
      <c r="AF40" s="154" t="str">
        <f t="shared" ref="AF40:AF47" si="4">IF($AD$39=AE40,1,"")</f>
        <v/>
      </c>
    </row>
    <row r="41" spans="2:32" ht="18" customHeight="1" thickBot="1">
      <c r="B41" s="274"/>
      <c r="C41" s="277"/>
      <c r="D41" s="122"/>
      <c r="E41" s="116" t="s">
        <v>102</v>
      </c>
      <c r="F41" s="116"/>
      <c r="G41" s="116"/>
      <c r="H41" s="116"/>
      <c r="I41" s="116"/>
      <c r="J41" s="122"/>
      <c r="K41" s="116"/>
      <c r="L41" s="116"/>
      <c r="M41" s="116"/>
      <c r="N41" s="116"/>
      <c r="O41" s="116"/>
      <c r="P41" s="116"/>
      <c r="Q41" s="117"/>
      <c r="T41" s="145"/>
      <c r="U41" s="150" t="s">
        <v>2293</v>
      </c>
      <c r="V41" s="142" t="b">
        <v>0</v>
      </c>
      <c r="W41" s="142" t="s">
        <v>488</v>
      </c>
      <c r="X41" s="146" t="str">
        <f t="shared" si="3"/>
        <v/>
      </c>
      <c r="Y41" s="147" t="s">
        <v>2259</v>
      </c>
      <c r="Z41" s="148" t="str">
        <f>X48&amp;X49&amp;X50&amp;X51&amp;X52&amp;X53&amp;X54</f>
        <v/>
      </c>
      <c r="AC41" s="147" t="s">
        <v>2312</v>
      </c>
      <c r="AD41" s="148" t="str">
        <f>AD87&amp;AD88&amp;AD89&amp;AD90&amp;AD91&amp;AD92&amp;AD94</f>
        <v/>
      </c>
      <c r="AE41" s="142" t="s">
        <v>2372</v>
      </c>
      <c r="AF41" s="154" t="str">
        <f t="shared" si="4"/>
        <v/>
      </c>
    </row>
    <row r="42" spans="2:32" ht="18" customHeight="1" thickBot="1">
      <c r="B42" s="274"/>
      <c r="C42" s="277"/>
      <c r="D42" s="122"/>
      <c r="E42" s="116" t="s">
        <v>103</v>
      </c>
      <c r="F42" s="116"/>
      <c r="G42" s="116"/>
      <c r="H42" s="116"/>
      <c r="I42" s="116"/>
      <c r="J42" s="122"/>
      <c r="K42" s="116"/>
      <c r="L42" s="116"/>
      <c r="M42" s="116"/>
      <c r="N42" s="116"/>
      <c r="O42" s="116"/>
      <c r="P42" s="116"/>
      <c r="Q42" s="117"/>
      <c r="T42" s="145" t="s">
        <v>2247</v>
      </c>
      <c r="U42" s="150" t="s">
        <v>2248</v>
      </c>
      <c r="V42" s="142" t="b">
        <v>0</v>
      </c>
      <c r="W42" s="142" t="s">
        <v>485</v>
      </c>
      <c r="X42" s="146" t="str">
        <f t="shared" si="3"/>
        <v/>
      </c>
      <c r="Y42" s="147" t="s">
        <v>2272</v>
      </c>
      <c r="Z42" s="148" t="str">
        <f>X56&amp;X57&amp;X58&amp;X59&amp;X60&amp;X61&amp;X62&amp;X63&amp;X64&amp;X65&amp;X66&amp;X67&amp;X68</f>
        <v/>
      </c>
      <c r="AB42" s="152" t="s">
        <v>2388</v>
      </c>
      <c r="AC42" s="153" t="s">
        <v>2322</v>
      </c>
      <c r="AD42" s="148" t="str">
        <f>AD95&amp;AD96&amp;AD97&amp;AD98&amp;AD99&amp;AD100</f>
        <v/>
      </c>
      <c r="AE42" s="142" t="s">
        <v>2373</v>
      </c>
      <c r="AF42" s="154" t="str">
        <f t="shared" si="4"/>
        <v/>
      </c>
    </row>
    <row r="43" spans="2:32" ht="18" customHeight="1">
      <c r="B43" s="274"/>
      <c r="C43" s="277"/>
      <c r="D43" s="133"/>
      <c r="E43" s="116" t="s">
        <v>104</v>
      </c>
      <c r="F43" s="116"/>
      <c r="G43" s="116"/>
      <c r="H43" s="116"/>
      <c r="I43" s="116"/>
      <c r="J43" s="122"/>
      <c r="K43" s="116"/>
      <c r="L43" s="116"/>
      <c r="M43" s="116"/>
      <c r="N43" s="116"/>
      <c r="O43" s="116"/>
      <c r="P43" s="116"/>
      <c r="Q43" s="117"/>
      <c r="U43" s="150" t="s">
        <v>2249</v>
      </c>
      <c r="V43" s="142" t="b">
        <v>0</v>
      </c>
      <c r="W43" s="142" t="s">
        <v>486</v>
      </c>
      <c r="X43" s="146" t="str">
        <f t="shared" si="3"/>
        <v/>
      </c>
      <c r="Y43" s="145" t="s">
        <v>2259</v>
      </c>
      <c r="Z43" s="142">
        <f>F31</f>
        <v>0</v>
      </c>
      <c r="AA43" s="142">
        <f>COUNTIF(V54,TRUE)</f>
        <v>0</v>
      </c>
      <c r="AB43" s="154" t="str">
        <f>IF(F31="","",F31)</f>
        <v/>
      </c>
      <c r="AE43" s="142" t="s">
        <v>2374</v>
      </c>
      <c r="AF43" s="154" t="str">
        <f t="shared" si="4"/>
        <v/>
      </c>
    </row>
    <row r="44" spans="2:32" ht="18" customHeight="1">
      <c r="B44" s="275"/>
      <c r="C44" s="278"/>
      <c r="D44" s="120"/>
      <c r="E44" s="119" t="s">
        <v>367</v>
      </c>
      <c r="F44" s="119"/>
      <c r="G44" s="300"/>
      <c r="H44" s="301"/>
      <c r="I44" s="301"/>
      <c r="J44" s="301"/>
      <c r="K44" s="134"/>
      <c r="L44" s="134" t="s">
        <v>3</v>
      </c>
      <c r="M44" s="119"/>
      <c r="N44" s="299"/>
      <c r="O44" s="299"/>
      <c r="P44" s="299"/>
      <c r="Q44" s="123"/>
      <c r="T44" s="145" t="s">
        <v>2252</v>
      </c>
      <c r="U44" s="150" t="s">
        <v>2250</v>
      </c>
      <c r="V44" s="142" t="b">
        <v>0</v>
      </c>
      <c r="W44" s="142" t="s">
        <v>485</v>
      </c>
      <c r="X44" s="146" t="str">
        <f t="shared" si="3"/>
        <v/>
      </c>
      <c r="Y44" s="145" t="s">
        <v>2272</v>
      </c>
      <c r="Z44" s="142">
        <f>G44</f>
        <v>0</v>
      </c>
      <c r="AA44" s="142">
        <f>COUNTIF(V68,TRUE)</f>
        <v>0</v>
      </c>
      <c r="AB44" s="154" t="str">
        <f>IF(G44="","",G44)</f>
        <v/>
      </c>
      <c r="AE44" s="142" t="s">
        <v>2375</v>
      </c>
      <c r="AF44" s="154" t="str">
        <f t="shared" si="4"/>
        <v/>
      </c>
    </row>
    <row r="45" spans="2:32" ht="18" customHeight="1">
      <c r="U45" s="150" t="s">
        <v>2251</v>
      </c>
      <c r="V45" s="142" t="b">
        <v>0</v>
      </c>
      <c r="W45" s="142" t="s">
        <v>486</v>
      </c>
      <c r="X45" s="146" t="str">
        <f t="shared" si="3"/>
        <v/>
      </c>
      <c r="AE45" s="142" t="s">
        <v>2376</v>
      </c>
      <c r="AF45" s="154" t="str">
        <f t="shared" si="4"/>
        <v/>
      </c>
    </row>
    <row r="46" spans="2:32" ht="9" customHeight="1">
      <c r="X46" s="146" t="str">
        <f t="shared" si="3"/>
        <v/>
      </c>
      <c r="AE46" s="142" t="s">
        <v>2378</v>
      </c>
      <c r="AF46" s="154" t="str">
        <f t="shared" si="4"/>
        <v/>
      </c>
    </row>
    <row r="47" spans="2:32" ht="18" customHeight="1" thickBot="1">
      <c r="B47" s="279" t="str">
        <f>B6</f>
        <v>事　例　３</v>
      </c>
      <c r="C47" s="286" t="s">
        <v>120</v>
      </c>
      <c r="D47" s="135"/>
      <c r="E47" s="114" t="s">
        <v>10</v>
      </c>
      <c r="F47" s="114"/>
      <c r="G47" s="114"/>
      <c r="H47" s="114"/>
      <c r="I47" s="114"/>
      <c r="J47" s="114"/>
      <c r="K47" s="114"/>
      <c r="L47" s="114"/>
      <c r="M47" s="114"/>
      <c r="N47" s="114"/>
      <c r="O47" s="114"/>
      <c r="P47" s="114"/>
      <c r="Q47" s="115"/>
      <c r="U47" s="150" t="s">
        <v>2241</v>
      </c>
      <c r="V47" s="142" t="b">
        <v>0</v>
      </c>
      <c r="W47" s="142" t="s">
        <v>487</v>
      </c>
      <c r="X47" s="146" t="str">
        <f t="shared" si="3"/>
        <v/>
      </c>
      <c r="Y47" s="145"/>
      <c r="Z47" s="145" t="s">
        <v>2275</v>
      </c>
      <c r="AA47" s="150" t="s">
        <v>2294</v>
      </c>
      <c r="AB47" s="142" t="b">
        <v>0</v>
      </c>
      <c r="AC47" s="142" t="s">
        <v>484</v>
      </c>
      <c r="AD47" s="142" t="str">
        <f>IF(AB47=TRUE,AC47,"")</f>
        <v/>
      </c>
      <c r="AE47" s="142" t="s">
        <v>2377</v>
      </c>
      <c r="AF47" s="154" t="str">
        <f t="shared" si="4"/>
        <v/>
      </c>
    </row>
    <row r="48" spans="2:32" ht="18" customHeight="1" thickBot="1">
      <c r="B48" s="280"/>
      <c r="C48" s="287"/>
      <c r="D48" s="118"/>
      <c r="E48" s="116" t="s">
        <v>11</v>
      </c>
      <c r="F48" s="116"/>
      <c r="G48" s="116"/>
      <c r="H48" s="116"/>
      <c r="I48" s="116"/>
      <c r="J48" s="116"/>
      <c r="K48" s="116"/>
      <c r="L48" s="116"/>
      <c r="M48" s="116"/>
      <c r="N48" s="116"/>
      <c r="O48" s="116"/>
      <c r="P48" s="116"/>
      <c r="Q48" s="117"/>
      <c r="T48" s="145" t="s">
        <v>2259</v>
      </c>
      <c r="U48" s="150" t="s">
        <v>2253</v>
      </c>
      <c r="V48" s="142" t="b">
        <v>0</v>
      </c>
      <c r="W48" s="142" t="s">
        <v>484</v>
      </c>
      <c r="X48" s="146" t="str">
        <f t="shared" si="3"/>
        <v/>
      </c>
      <c r="AA48" s="150" t="s">
        <v>2261</v>
      </c>
      <c r="AB48" s="142" t="b">
        <v>0</v>
      </c>
      <c r="AC48" s="142" t="s">
        <v>486</v>
      </c>
      <c r="AD48" s="142" t="str">
        <f t="shared" ref="AD48:AD100" si="5">IF(AB48=TRUE,AC48,"")</f>
        <v/>
      </c>
      <c r="AE48" s="145" t="s">
        <v>2379</v>
      </c>
      <c r="AF48" s="170">
        <f>SUM(AF39:AF47)</f>
        <v>0</v>
      </c>
    </row>
    <row r="49" spans="2:33" ht="18" customHeight="1">
      <c r="B49" s="280"/>
      <c r="C49" s="287"/>
      <c r="D49" s="118"/>
      <c r="E49" s="116" t="s">
        <v>12</v>
      </c>
      <c r="F49" s="116"/>
      <c r="G49" s="116"/>
      <c r="H49" s="116"/>
      <c r="I49" s="116"/>
      <c r="J49" s="116"/>
      <c r="K49" s="116"/>
      <c r="L49" s="116"/>
      <c r="M49" s="116"/>
      <c r="N49" s="116"/>
      <c r="O49" s="116"/>
      <c r="P49" s="116"/>
      <c r="Q49" s="117"/>
      <c r="U49" s="150" t="s">
        <v>2254</v>
      </c>
      <c r="V49" s="142" t="b">
        <v>0</v>
      </c>
      <c r="W49" s="142" t="s">
        <v>486</v>
      </c>
      <c r="X49" s="146" t="str">
        <f t="shared" si="3"/>
        <v/>
      </c>
      <c r="AA49" s="150" t="s">
        <v>2262</v>
      </c>
      <c r="AB49" s="142" t="b">
        <v>0</v>
      </c>
      <c r="AC49" s="142" t="s">
        <v>487</v>
      </c>
      <c r="AD49" s="142" t="str">
        <f t="shared" si="5"/>
        <v/>
      </c>
    </row>
    <row r="50" spans="2:33" ht="18" customHeight="1">
      <c r="B50" s="280"/>
      <c r="C50" s="287"/>
      <c r="D50" s="118"/>
      <c r="E50" s="116" t="s">
        <v>13</v>
      </c>
      <c r="F50" s="116"/>
      <c r="G50" s="116"/>
      <c r="H50" s="116"/>
      <c r="I50" s="116"/>
      <c r="J50" s="118"/>
      <c r="K50" s="116"/>
      <c r="L50" s="116"/>
      <c r="M50" s="116"/>
      <c r="N50" s="116"/>
      <c r="O50" s="116"/>
      <c r="P50" s="116"/>
      <c r="Q50" s="117"/>
      <c r="U50" s="150" t="s">
        <v>2255</v>
      </c>
      <c r="V50" s="142" t="b">
        <v>0</v>
      </c>
      <c r="W50" s="142" t="s">
        <v>487</v>
      </c>
      <c r="X50" s="146" t="str">
        <f t="shared" si="3"/>
        <v/>
      </c>
      <c r="AA50" s="150" t="s">
        <v>2263</v>
      </c>
      <c r="AB50" s="142" t="b">
        <v>0</v>
      </c>
      <c r="AC50" s="142" t="s">
        <v>488</v>
      </c>
      <c r="AD50" s="142" t="str">
        <f t="shared" si="5"/>
        <v/>
      </c>
    </row>
    <row r="51" spans="2:33" ht="18" customHeight="1">
      <c r="B51" s="280"/>
      <c r="C51" s="287"/>
      <c r="D51" s="118"/>
      <c r="E51" s="116" t="s">
        <v>14</v>
      </c>
      <c r="F51" s="116"/>
      <c r="G51" s="116"/>
      <c r="H51" s="116"/>
      <c r="I51" s="116"/>
      <c r="J51" s="118"/>
      <c r="K51" s="116"/>
      <c r="L51" s="116"/>
      <c r="M51" s="116"/>
      <c r="N51" s="116"/>
      <c r="O51" s="116"/>
      <c r="P51" s="116"/>
      <c r="Q51" s="117"/>
      <c r="U51" s="150" t="s">
        <v>2256</v>
      </c>
      <c r="V51" s="142" t="b">
        <v>0</v>
      </c>
      <c r="W51" s="142" t="s">
        <v>488</v>
      </c>
      <c r="X51" s="146" t="str">
        <f t="shared" si="3"/>
        <v/>
      </c>
      <c r="AA51" s="150" t="s">
        <v>2264</v>
      </c>
      <c r="AB51" s="142" t="b">
        <v>0</v>
      </c>
      <c r="AC51" s="142" t="s">
        <v>489</v>
      </c>
      <c r="AD51" s="142" t="str">
        <f t="shared" si="5"/>
        <v/>
      </c>
    </row>
    <row r="52" spans="2:33" ht="18" customHeight="1">
      <c r="B52" s="280"/>
      <c r="C52" s="287"/>
      <c r="D52" s="118"/>
      <c r="E52" s="116" t="s">
        <v>15</v>
      </c>
      <c r="F52" s="116"/>
      <c r="G52" s="116"/>
      <c r="H52" s="116"/>
      <c r="I52" s="116"/>
      <c r="J52" s="118"/>
      <c r="K52" s="116"/>
      <c r="L52" s="116"/>
      <c r="M52" s="116"/>
      <c r="N52" s="116"/>
      <c r="O52" s="116"/>
      <c r="P52" s="116"/>
      <c r="Q52" s="117"/>
      <c r="U52" s="150" t="s">
        <v>2257</v>
      </c>
      <c r="V52" s="142" t="b">
        <v>0</v>
      </c>
      <c r="W52" s="142" t="s">
        <v>489</v>
      </c>
      <c r="X52" s="146" t="str">
        <f t="shared" si="3"/>
        <v/>
      </c>
      <c r="AA52" s="150" t="s">
        <v>2273</v>
      </c>
      <c r="AB52" s="142" t="b">
        <v>0</v>
      </c>
      <c r="AC52" s="142" t="s">
        <v>490</v>
      </c>
      <c r="AD52" s="142" t="str">
        <f t="shared" si="5"/>
        <v/>
      </c>
    </row>
    <row r="53" spans="2:33" ht="18" customHeight="1">
      <c r="B53" s="280"/>
      <c r="C53" s="287"/>
      <c r="D53" s="118"/>
      <c r="E53" s="116" t="s">
        <v>16</v>
      </c>
      <c r="F53" s="116"/>
      <c r="G53" s="116"/>
      <c r="H53" s="116"/>
      <c r="I53" s="116"/>
      <c r="J53" s="118"/>
      <c r="K53" s="116"/>
      <c r="L53" s="116"/>
      <c r="M53" s="116"/>
      <c r="N53" s="116"/>
      <c r="O53" s="116"/>
      <c r="P53" s="116"/>
      <c r="Q53" s="117"/>
      <c r="U53" s="150" t="s">
        <v>2258</v>
      </c>
      <c r="V53" s="142" t="b">
        <v>0</v>
      </c>
      <c r="W53" s="142" t="s">
        <v>490</v>
      </c>
      <c r="X53" s="146" t="str">
        <f t="shared" si="3"/>
        <v/>
      </c>
      <c r="AA53" s="150" t="s">
        <v>2267</v>
      </c>
      <c r="AB53" s="142" t="b">
        <v>0</v>
      </c>
      <c r="AC53" s="142" t="s">
        <v>491</v>
      </c>
      <c r="AD53" s="142" t="str">
        <f t="shared" si="5"/>
        <v/>
      </c>
    </row>
    <row r="54" spans="2:33" ht="18" customHeight="1">
      <c r="B54" s="280"/>
      <c r="C54" s="287"/>
      <c r="D54" s="118"/>
      <c r="E54" s="116" t="s">
        <v>17</v>
      </c>
      <c r="F54" s="116"/>
      <c r="G54" s="116"/>
      <c r="H54" s="116"/>
      <c r="I54" s="116"/>
      <c r="J54" s="118"/>
      <c r="K54" s="116"/>
      <c r="L54" s="116"/>
      <c r="M54" s="116"/>
      <c r="N54" s="116"/>
      <c r="O54" s="116"/>
      <c r="P54" s="116"/>
      <c r="Q54" s="117"/>
      <c r="U54" s="150" t="s">
        <v>480</v>
      </c>
      <c r="V54" s="142" t="b">
        <v>0</v>
      </c>
      <c r="W54" s="142" t="s">
        <v>491</v>
      </c>
      <c r="X54" s="146" t="str">
        <f t="shared" si="3"/>
        <v/>
      </c>
      <c r="AA54" s="150" t="s">
        <v>2268</v>
      </c>
      <c r="AB54" s="142" t="b">
        <v>0</v>
      </c>
      <c r="AC54" s="142" t="s">
        <v>492</v>
      </c>
      <c r="AD54" s="142" t="str">
        <f t="shared" si="5"/>
        <v/>
      </c>
    </row>
    <row r="55" spans="2:33" ht="18" customHeight="1" thickBot="1">
      <c r="B55" s="280"/>
      <c r="C55" s="287"/>
      <c r="D55" s="118"/>
      <c r="E55" s="116" t="s">
        <v>1</v>
      </c>
      <c r="F55" s="116"/>
      <c r="G55" s="116"/>
      <c r="H55" s="116"/>
      <c r="I55" s="116"/>
      <c r="J55" s="118"/>
      <c r="K55" s="116"/>
      <c r="L55" s="116"/>
      <c r="M55" s="116"/>
      <c r="N55" s="116"/>
      <c r="O55" s="116"/>
      <c r="P55" s="116"/>
      <c r="Q55" s="117"/>
      <c r="X55" s="146" t="str">
        <f t="shared" si="3"/>
        <v/>
      </c>
      <c r="AA55" s="150" t="s">
        <v>2269</v>
      </c>
      <c r="AB55" s="142" t="b">
        <v>0</v>
      </c>
      <c r="AC55" s="142" t="s">
        <v>493</v>
      </c>
      <c r="AD55" s="142" t="str">
        <f t="shared" si="5"/>
        <v/>
      </c>
    </row>
    <row r="56" spans="2:33" ht="18" customHeight="1">
      <c r="B56" s="280"/>
      <c r="C56" s="287"/>
      <c r="D56" s="118"/>
      <c r="E56" s="116" t="s">
        <v>18</v>
      </c>
      <c r="F56" s="116"/>
      <c r="G56" s="116"/>
      <c r="H56" s="116"/>
      <c r="I56" s="116"/>
      <c r="J56" s="118"/>
      <c r="K56" s="116"/>
      <c r="L56" s="116"/>
      <c r="M56" s="116"/>
      <c r="N56" s="116"/>
      <c r="O56" s="116"/>
      <c r="P56" s="116"/>
      <c r="Q56" s="117"/>
      <c r="T56" s="145" t="s">
        <v>2272</v>
      </c>
      <c r="U56" s="150" t="s">
        <v>2260</v>
      </c>
      <c r="V56" s="142" t="b">
        <v>0</v>
      </c>
      <c r="W56" s="142" t="s">
        <v>485</v>
      </c>
      <c r="X56" s="146" t="str">
        <f t="shared" si="3"/>
        <v/>
      </c>
      <c r="AA56" s="150" t="s">
        <v>2274</v>
      </c>
      <c r="AB56" s="142" t="b">
        <v>0</v>
      </c>
      <c r="AC56" s="142" t="s">
        <v>494</v>
      </c>
      <c r="AD56" s="142" t="str">
        <f t="shared" si="5"/>
        <v/>
      </c>
      <c r="AG56" s="152" t="s">
        <v>2388</v>
      </c>
    </row>
    <row r="57" spans="2:33" ht="18" customHeight="1" thickBot="1">
      <c r="B57" s="280"/>
      <c r="C57" s="288"/>
      <c r="D57" s="136"/>
      <c r="E57" s="119" t="s">
        <v>19</v>
      </c>
      <c r="F57" s="119"/>
      <c r="G57" s="298"/>
      <c r="H57" s="295"/>
      <c r="I57" s="295"/>
      <c r="J57" s="295"/>
      <c r="K57" s="295"/>
      <c r="L57" s="295"/>
      <c r="M57" s="295"/>
      <c r="N57" s="295"/>
      <c r="O57" s="295"/>
      <c r="P57" s="295"/>
      <c r="Q57" s="121" t="s">
        <v>20</v>
      </c>
      <c r="U57" s="150" t="s">
        <v>2261</v>
      </c>
      <c r="V57" s="142" t="b">
        <v>0</v>
      </c>
      <c r="W57" s="142" t="s">
        <v>486</v>
      </c>
      <c r="X57" s="146" t="str">
        <f t="shared" si="3"/>
        <v/>
      </c>
      <c r="AA57" s="150" t="s">
        <v>480</v>
      </c>
      <c r="AB57" s="142" t="b">
        <v>0</v>
      </c>
      <c r="AC57" s="142" t="s">
        <v>495</v>
      </c>
      <c r="AD57" s="142" t="str">
        <f t="shared" si="5"/>
        <v/>
      </c>
      <c r="AE57" s="142" t="str">
        <f>IF(AB57=TRUE,1,"")</f>
        <v/>
      </c>
      <c r="AF57" s="142">
        <f>G57</f>
        <v>0</v>
      </c>
      <c r="AG57" s="171" t="str">
        <f>IF(G57="","",G57)</f>
        <v/>
      </c>
    </row>
    <row r="58" spans="2:33" ht="18" customHeight="1">
      <c r="B58" s="280"/>
      <c r="C58" s="289" t="s">
        <v>21</v>
      </c>
      <c r="D58" s="125"/>
      <c r="E58" s="114" t="s">
        <v>22</v>
      </c>
      <c r="F58" s="114"/>
      <c r="G58" s="114"/>
      <c r="H58" s="114"/>
      <c r="I58" s="114"/>
      <c r="J58" s="114"/>
      <c r="K58" s="114"/>
      <c r="L58" s="114"/>
      <c r="M58" s="114"/>
      <c r="N58" s="114"/>
      <c r="O58" s="114"/>
      <c r="P58" s="114"/>
      <c r="Q58" s="115"/>
      <c r="U58" s="150" t="s">
        <v>2262</v>
      </c>
      <c r="V58" s="142" t="b">
        <v>0</v>
      </c>
      <c r="W58" s="142" t="s">
        <v>487</v>
      </c>
      <c r="X58" s="146" t="str">
        <f t="shared" si="3"/>
        <v/>
      </c>
      <c r="AD58" s="142" t="str">
        <f t="shared" si="5"/>
        <v/>
      </c>
    </row>
    <row r="59" spans="2:33" ht="18" customHeight="1">
      <c r="B59" s="280"/>
      <c r="C59" s="287"/>
      <c r="D59" s="116"/>
      <c r="E59" s="137" t="s">
        <v>345</v>
      </c>
      <c r="F59" s="116"/>
      <c r="G59" s="116"/>
      <c r="H59" s="116"/>
      <c r="I59" s="116"/>
      <c r="J59" s="116"/>
      <c r="K59" s="116"/>
      <c r="L59" s="116"/>
      <c r="M59" s="116"/>
      <c r="N59" s="116"/>
      <c r="O59" s="116"/>
      <c r="P59" s="116"/>
      <c r="Q59" s="117"/>
      <c r="U59" s="150" t="s">
        <v>2263</v>
      </c>
      <c r="V59" s="142" t="b">
        <v>0</v>
      </c>
      <c r="W59" s="142" t="s">
        <v>488</v>
      </c>
      <c r="X59" s="146" t="str">
        <f t="shared" si="3"/>
        <v/>
      </c>
      <c r="Y59" s="145"/>
      <c r="Z59" s="145" t="s">
        <v>2278</v>
      </c>
      <c r="AA59" s="150" t="s">
        <v>2276</v>
      </c>
      <c r="AB59" s="142" t="b">
        <v>0</v>
      </c>
      <c r="AC59" s="142" t="s">
        <v>484</v>
      </c>
      <c r="AD59" s="142" t="str">
        <f t="shared" si="5"/>
        <v/>
      </c>
    </row>
    <row r="60" spans="2:33" ht="18" customHeight="1">
      <c r="B60" s="280"/>
      <c r="C60" s="287"/>
      <c r="D60" s="116"/>
      <c r="E60" s="118"/>
      <c r="F60" s="116" t="s">
        <v>23</v>
      </c>
      <c r="G60" s="116"/>
      <c r="H60" s="116"/>
      <c r="I60" s="116"/>
      <c r="J60" s="116"/>
      <c r="K60" s="116"/>
      <c r="L60" s="116"/>
      <c r="M60" s="116"/>
      <c r="N60" s="116"/>
      <c r="O60" s="116"/>
      <c r="P60" s="116"/>
      <c r="Q60" s="117"/>
      <c r="U60" s="150" t="s">
        <v>2264</v>
      </c>
      <c r="V60" s="142" t="b">
        <v>0</v>
      </c>
      <c r="W60" s="142" t="s">
        <v>489</v>
      </c>
      <c r="X60" s="146" t="str">
        <f t="shared" si="3"/>
        <v/>
      </c>
      <c r="AA60" s="150" t="s">
        <v>2277</v>
      </c>
      <c r="AB60" s="142" t="b">
        <v>0</v>
      </c>
      <c r="AC60" s="142" t="s">
        <v>486</v>
      </c>
      <c r="AD60" s="142" t="str">
        <f t="shared" si="5"/>
        <v/>
      </c>
    </row>
    <row r="61" spans="2:33" ht="18" customHeight="1">
      <c r="B61" s="280"/>
      <c r="C61" s="287"/>
      <c r="D61" s="116"/>
      <c r="E61" s="118"/>
      <c r="F61" s="116" t="s">
        <v>24</v>
      </c>
      <c r="G61" s="116"/>
      <c r="H61" s="116"/>
      <c r="I61" s="116"/>
      <c r="J61" s="116"/>
      <c r="K61" s="116"/>
      <c r="L61" s="116"/>
      <c r="M61" s="116"/>
      <c r="N61" s="116"/>
      <c r="O61" s="116"/>
      <c r="P61" s="116"/>
      <c r="Q61" s="117"/>
      <c r="U61" s="150" t="s">
        <v>2265</v>
      </c>
      <c r="V61" s="142" t="b">
        <v>0</v>
      </c>
      <c r="W61" s="142" t="s">
        <v>490</v>
      </c>
      <c r="X61" s="146" t="str">
        <f t="shared" si="3"/>
        <v/>
      </c>
      <c r="AA61" s="150" t="s">
        <v>2241</v>
      </c>
      <c r="AB61" s="142" t="b">
        <v>0</v>
      </c>
      <c r="AC61" s="142" t="s">
        <v>487</v>
      </c>
      <c r="AD61" s="142" t="str">
        <f t="shared" si="5"/>
        <v/>
      </c>
    </row>
    <row r="62" spans="2:33" ht="18" customHeight="1">
      <c r="B62" s="280"/>
      <c r="C62" s="287"/>
      <c r="D62" s="116"/>
      <c r="E62" s="118"/>
      <c r="F62" s="116" t="s">
        <v>25</v>
      </c>
      <c r="G62" s="116"/>
      <c r="H62" s="116"/>
      <c r="I62" s="116"/>
      <c r="J62" s="116"/>
      <c r="K62" s="116"/>
      <c r="L62" s="116"/>
      <c r="M62" s="116"/>
      <c r="N62" s="116"/>
      <c r="O62" s="116"/>
      <c r="P62" s="116"/>
      <c r="Q62" s="117"/>
      <c r="U62" s="150" t="s">
        <v>2266</v>
      </c>
      <c r="V62" s="142" t="b">
        <v>0</v>
      </c>
      <c r="W62" s="142" t="s">
        <v>491</v>
      </c>
      <c r="X62" s="146" t="str">
        <f t="shared" si="3"/>
        <v/>
      </c>
      <c r="AD62" s="142" t="str">
        <f t="shared" si="5"/>
        <v/>
      </c>
    </row>
    <row r="63" spans="2:33" ht="18" customHeight="1">
      <c r="B63" s="280"/>
      <c r="C63" s="287"/>
      <c r="D63" s="116"/>
      <c r="E63" s="118"/>
      <c r="F63" s="116" t="s">
        <v>26</v>
      </c>
      <c r="G63" s="116"/>
      <c r="H63" s="116"/>
      <c r="I63" s="116"/>
      <c r="J63" s="116"/>
      <c r="K63" s="116"/>
      <c r="L63" s="116"/>
      <c r="M63" s="116"/>
      <c r="N63" s="116"/>
      <c r="O63" s="116"/>
      <c r="P63" s="116"/>
      <c r="Q63" s="117"/>
      <c r="U63" s="150" t="s">
        <v>2267</v>
      </c>
      <c r="V63" s="142" t="b">
        <v>0</v>
      </c>
      <c r="W63" s="142" t="s">
        <v>492</v>
      </c>
      <c r="X63" s="146" t="str">
        <f t="shared" si="3"/>
        <v/>
      </c>
      <c r="Y63" s="145"/>
      <c r="Z63" s="145" t="s">
        <v>2283</v>
      </c>
      <c r="AA63" s="150" t="s">
        <v>2279</v>
      </c>
      <c r="AB63" s="142" t="b">
        <v>0</v>
      </c>
      <c r="AC63" s="142" t="s">
        <v>484</v>
      </c>
      <c r="AD63" s="142" t="str">
        <f t="shared" si="5"/>
        <v/>
      </c>
    </row>
    <row r="64" spans="2:33" ht="18" customHeight="1">
      <c r="B64" s="280"/>
      <c r="C64" s="287"/>
      <c r="D64" s="116"/>
      <c r="E64" s="118"/>
      <c r="F64" s="116" t="s">
        <v>340</v>
      </c>
      <c r="G64" s="116"/>
      <c r="H64" s="116"/>
      <c r="I64" s="296"/>
      <c r="J64" s="297"/>
      <c r="K64" s="297"/>
      <c r="L64" s="297"/>
      <c r="M64" s="297"/>
      <c r="N64" s="297"/>
      <c r="O64" s="297"/>
      <c r="P64" s="297"/>
      <c r="Q64" s="117" t="s">
        <v>20</v>
      </c>
      <c r="U64" s="150" t="s">
        <v>2268</v>
      </c>
      <c r="V64" s="142" t="b">
        <v>0</v>
      </c>
      <c r="W64" s="142" t="s">
        <v>493</v>
      </c>
      <c r="X64" s="146" t="str">
        <f t="shared" si="3"/>
        <v/>
      </c>
      <c r="AA64" s="150" t="s">
        <v>2280</v>
      </c>
      <c r="AB64" s="142" t="b">
        <v>0</v>
      </c>
      <c r="AC64" s="142" t="s">
        <v>486</v>
      </c>
      <c r="AD64" s="142" t="str">
        <f t="shared" si="5"/>
        <v/>
      </c>
    </row>
    <row r="65" spans="2:33" ht="18" customHeight="1" thickBot="1">
      <c r="B65" s="280"/>
      <c r="C65" s="287"/>
      <c r="D65" s="118"/>
      <c r="E65" s="116" t="s">
        <v>2</v>
      </c>
      <c r="F65" s="116"/>
      <c r="G65" s="116"/>
      <c r="H65" s="116"/>
      <c r="I65" s="116"/>
      <c r="J65" s="116"/>
      <c r="K65" s="116"/>
      <c r="L65" s="116"/>
      <c r="M65" s="116"/>
      <c r="N65" s="116"/>
      <c r="O65" s="116"/>
      <c r="P65" s="116"/>
      <c r="Q65" s="117"/>
      <c r="U65" s="150" t="s">
        <v>2269</v>
      </c>
      <c r="V65" s="142" t="b">
        <v>0</v>
      </c>
      <c r="W65" s="142" t="s">
        <v>494</v>
      </c>
      <c r="X65" s="146" t="str">
        <f t="shared" si="3"/>
        <v/>
      </c>
      <c r="AA65" s="150" t="s">
        <v>2281</v>
      </c>
      <c r="AB65" s="142" t="b">
        <v>0</v>
      </c>
      <c r="AC65" s="142" t="s">
        <v>487</v>
      </c>
      <c r="AD65" s="142" t="str">
        <f t="shared" si="5"/>
        <v/>
      </c>
    </row>
    <row r="66" spans="2:33" ht="18" customHeight="1">
      <c r="B66" s="280"/>
      <c r="C66" s="287"/>
      <c r="D66" s="116"/>
      <c r="E66" s="116" t="s">
        <v>27</v>
      </c>
      <c r="F66" s="116"/>
      <c r="G66" s="116"/>
      <c r="H66" s="116"/>
      <c r="I66" s="116"/>
      <c r="J66" s="116"/>
      <c r="K66" s="116"/>
      <c r="L66" s="116"/>
      <c r="M66" s="116"/>
      <c r="N66" s="116"/>
      <c r="O66" s="116"/>
      <c r="P66" s="116"/>
      <c r="Q66" s="117"/>
      <c r="U66" s="150" t="s">
        <v>2270</v>
      </c>
      <c r="V66" s="142" t="b">
        <v>0</v>
      </c>
      <c r="W66" s="142" t="s">
        <v>495</v>
      </c>
      <c r="X66" s="146" t="str">
        <f t="shared" si="3"/>
        <v/>
      </c>
      <c r="AA66" s="150" t="s">
        <v>2282</v>
      </c>
      <c r="AB66" s="142" t="b">
        <v>0</v>
      </c>
      <c r="AC66" s="142" t="s">
        <v>488</v>
      </c>
      <c r="AD66" s="142" t="str">
        <f t="shared" si="5"/>
        <v/>
      </c>
      <c r="AG66" s="152" t="s">
        <v>2388</v>
      </c>
    </row>
    <row r="67" spans="2:33" ht="18" customHeight="1" thickBot="1">
      <c r="B67" s="280"/>
      <c r="C67" s="287"/>
      <c r="D67" s="116"/>
      <c r="E67" s="118"/>
      <c r="F67" s="116" t="s">
        <v>28</v>
      </c>
      <c r="G67" s="116"/>
      <c r="H67" s="116"/>
      <c r="I67" s="116"/>
      <c r="J67" s="116"/>
      <c r="K67" s="116"/>
      <c r="L67" s="116"/>
      <c r="M67" s="116"/>
      <c r="N67" s="116"/>
      <c r="O67" s="116"/>
      <c r="P67" s="116"/>
      <c r="Q67" s="117"/>
      <c r="U67" s="150" t="s">
        <v>2271</v>
      </c>
      <c r="V67" s="142" t="b">
        <v>0</v>
      </c>
      <c r="W67" s="142" t="s">
        <v>2226</v>
      </c>
      <c r="X67" s="146" t="str">
        <f t="shared" si="3"/>
        <v/>
      </c>
      <c r="AA67" s="150" t="s">
        <v>480</v>
      </c>
      <c r="AB67" s="142" t="b">
        <v>0</v>
      </c>
      <c r="AC67" s="142" t="s">
        <v>489</v>
      </c>
      <c r="AD67" s="142" t="str">
        <f t="shared" si="5"/>
        <v/>
      </c>
      <c r="AE67" s="142" t="str">
        <f>IF(AB67=TRUE,1,"")</f>
        <v/>
      </c>
      <c r="AF67" s="142">
        <f>I64</f>
        <v>0</v>
      </c>
      <c r="AG67" s="171" t="str">
        <f>IF(I64="","",I64)</f>
        <v/>
      </c>
    </row>
    <row r="68" spans="2:33" ht="18" customHeight="1">
      <c r="B68" s="280"/>
      <c r="C68" s="287"/>
      <c r="D68" s="116"/>
      <c r="E68" s="118"/>
      <c r="F68" s="116" t="s">
        <v>29</v>
      </c>
      <c r="G68" s="116"/>
      <c r="H68" s="116"/>
      <c r="I68" s="116"/>
      <c r="J68" s="116"/>
      <c r="K68" s="116"/>
      <c r="L68" s="116"/>
      <c r="M68" s="116"/>
      <c r="N68" s="116"/>
      <c r="O68" s="116"/>
      <c r="P68" s="116"/>
      <c r="Q68" s="117"/>
      <c r="U68" s="150" t="s">
        <v>480</v>
      </c>
      <c r="V68" s="142" t="b">
        <v>0</v>
      </c>
      <c r="W68" s="142" t="s">
        <v>2295</v>
      </c>
      <c r="X68" s="146" t="str">
        <f t="shared" si="3"/>
        <v/>
      </c>
      <c r="Y68" s="145"/>
      <c r="Z68" s="145" t="s">
        <v>2287</v>
      </c>
      <c r="AA68" s="150" t="s">
        <v>2284</v>
      </c>
      <c r="AB68" s="142" t="b">
        <v>0</v>
      </c>
      <c r="AC68" s="142" t="s">
        <v>484</v>
      </c>
      <c r="AD68" s="142" t="str">
        <f t="shared" si="5"/>
        <v/>
      </c>
    </row>
    <row r="69" spans="2:33" ht="18" customHeight="1" thickBot="1">
      <c r="B69" s="280"/>
      <c r="C69" s="287"/>
      <c r="D69" s="116"/>
      <c r="E69" s="118"/>
      <c r="F69" s="116" t="s">
        <v>30</v>
      </c>
      <c r="G69" s="116"/>
      <c r="H69" s="116"/>
      <c r="I69" s="116"/>
      <c r="J69" s="116"/>
      <c r="K69" s="116"/>
      <c r="L69" s="116"/>
      <c r="M69" s="116"/>
      <c r="N69" s="116"/>
      <c r="O69" s="116"/>
      <c r="P69" s="116"/>
      <c r="Q69" s="117"/>
      <c r="AA69" s="150" t="s">
        <v>2285</v>
      </c>
      <c r="AB69" s="142" t="b">
        <v>0</v>
      </c>
      <c r="AC69" s="142" t="s">
        <v>486</v>
      </c>
      <c r="AD69" s="142" t="str">
        <f t="shared" si="5"/>
        <v/>
      </c>
    </row>
    <row r="70" spans="2:33" ht="18" customHeight="1">
      <c r="B70" s="280"/>
      <c r="C70" s="287"/>
      <c r="D70" s="116"/>
      <c r="E70" s="118"/>
      <c r="F70" s="116" t="s">
        <v>339</v>
      </c>
      <c r="G70" s="116"/>
      <c r="H70" s="116"/>
      <c r="I70" s="296"/>
      <c r="J70" s="297"/>
      <c r="K70" s="297"/>
      <c r="L70" s="297"/>
      <c r="M70" s="297"/>
      <c r="N70" s="297"/>
      <c r="O70" s="297"/>
      <c r="P70" s="297"/>
      <c r="Q70" s="117" t="s">
        <v>20</v>
      </c>
      <c r="T70" s="145"/>
      <c r="U70" s="150"/>
      <c r="AA70" s="150" t="s">
        <v>2286</v>
      </c>
      <c r="AB70" s="142" t="b">
        <v>0</v>
      </c>
      <c r="AC70" s="142" t="s">
        <v>487</v>
      </c>
      <c r="AD70" s="142" t="str">
        <f t="shared" si="5"/>
        <v/>
      </c>
      <c r="AG70" s="152" t="s">
        <v>2388</v>
      </c>
    </row>
    <row r="71" spans="2:33" ht="18" customHeight="1" thickBot="1">
      <c r="B71" s="280"/>
      <c r="C71" s="288"/>
      <c r="D71" s="136"/>
      <c r="E71" s="119" t="s">
        <v>4</v>
      </c>
      <c r="F71" s="119"/>
      <c r="G71" s="119"/>
      <c r="H71" s="119"/>
      <c r="I71" s="119"/>
      <c r="J71" s="119"/>
      <c r="K71" s="119"/>
      <c r="L71" s="119"/>
      <c r="M71" s="119"/>
      <c r="N71" s="119"/>
      <c r="O71" s="119"/>
      <c r="P71" s="119"/>
      <c r="Q71" s="121"/>
      <c r="U71" s="150"/>
      <c r="AA71" s="150" t="s">
        <v>480</v>
      </c>
      <c r="AB71" s="142" t="b">
        <v>0</v>
      </c>
      <c r="AC71" s="142" t="s">
        <v>488</v>
      </c>
      <c r="AD71" s="142" t="str">
        <f t="shared" si="5"/>
        <v/>
      </c>
      <c r="AE71" s="142" t="str">
        <f>IF(AB71=TRUE,1,"")</f>
        <v/>
      </c>
      <c r="AF71" s="142">
        <f>I70</f>
        <v>0</v>
      </c>
      <c r="AG71" s="171" t="str">
        <f>IF(I70="","",I70)</f>
        <v/>
      </c>
    </row>
    <row r="72" spans="2:33" ht="18" customHeight="1" thickBot="1">
      <c r="B72" s="280"/>
      <c r="C72" s="289" t="s">
        <v>31</v>
      </c>
      <c r="D72" s="125"/>
      <c r="E72" s="114" t="s">
        <v>32</v>
      </c>
      <c r="F72" s="114"/>
      <c r="G72" s="114"/>
      <c r="H72" s="114"/>
      <c r="I72" s="114"/>
      <c r="J72" s="114"/>
      <c r="K72" s="114"/>
      <c r="L72" s="114"/>
      <c r="M72" s="175"/>
      <c r="N72" s="114" t="s">
        <v>33</v>
      </c>
      <c r="O72" s="175"/>
      <c r="P72" s="282" t="s">
        <v>34</v>
      </c>
      <c r="Q72" s="283"/>
      <c r="U72" s="150"/>
      <c r="AD72" s="142" t="str">
        <f t="shared" si="5"/>
        <v/>
      </c>
    </row>
    <row r="73" spans="2:33" ht="18" customHeight="1" thickBot="1">
      <c r="B73" s="280"/>
      <c r="C73" s="287"/>
      <c r="D73" s="118"/>
      <c r="E73" s="116" t="s">
        <v>35</v>
      </c>
      <c r="F73" s="116"/>
      <c r="G73" s="116"/>
      <c r="H73" s="116"/>
      <c r="I73" s="116"/>
      <c r="J73" s="116"/>
      <c r="K73" s="116"/>
      <c r="L73" s="116"/>
      <c r="M73" s="175"/>
      <c r="N73" s="116" t="s">
        <v>33</v>
      </c>
      <c r="O73" s="175"/>
      <c r="P73" s="284" t="s">
        <v>34</v>
      </c>
      <c r="Q73" s="285"/>
      <c r="U73" s="145" t="s">
        <v>2291</v>
      </c>
      <c r="Y73" s="145"/>
      <c r="Z73" s="145" t="s">
        <v>2291</v>
      </c>
      <c r="AA73" s="150" t="s">
        <v>2288</v>
      </c>
      <c r="AB73" s="142" t="b">
        <v>0</v>
      </c>
      <c r="AC73" s="142" t="s">
        <v>484</v>
      </c>
      <c r="AD73" s="142" t="str">
        <f t="shared" si="5"/>
        <v/>
      </c>
      <c r="AE73" s="172" t="str">
        <f>IF(M72="","",M72)</f>
        <v/>
      </c>
      <c r="AF73" s="166" t="s">
        <v>2327</v>
      </c>
    </row>
    <row r="74" spans="2:33" ht="18" customHeight="1" thickBot="1">
      <c r="B74" s="280"/>
      <c r="C74" s="287"/>
      <c r="D74" s="138"/>
      <c r="E74" s="116" t="s">
        <v>36</v>
      </c>
      <c r="F74" s="116"/>
      <c r="G74" s="116"/>
      <c r="H74" s="116"/>
      <c r="I74" s="116"/>
      <c r="J74" s="116"/>
      <c r="K74" s="116"/>
      <c r="L74" s="116"/>
      <c r="M74" s="114"/>
      <c r="N74" s="116"/>
      <c r="O74" s="114"/>
      <c r="P74" s="139"/>
      <c r="Q74" s="140"/>
      <c r="U74" s="150"/>
      <c r="AA74" s="150" t="s">
        <v>2289</v>
      </c>
      <c r="AB74" s="142" t="b">
        <v>0</v>
      </c>
      <c r="AC74" s="142" t="s">
        <v>486</v>
      </c>
      <c r="AD74" s="142" t="str">
        <f t="shared" si="5"/>
        <v/>
      </c>
      <c r="AE74" s="172" t="str">
        <f>IF(O72="","",O72)</f>
        <v/>
      </c>
      <c r="AF74" s="173" t="s">
        <v>2328</v>
      </c>
    </row>
    <row r="75" spans="2:33" ht="18" customHeight="1" thickBot="1">
      <c r="B75" s="280"/>
      <c r="C75" s="288"/>
      <c r="D75" s="136"/>
      <c r="E75" s="119" t="s">
        <v>5</v>
      </c>
      <c r="F75" s="119"/>
      <c r="G75" s="119"/>
      <c r="H75" s="119"/>
      <c r="I75" s="136"/>
      <c r="J75" s="136"/>
      <c r="K75" s="119"/>
      <c r="L75" s="119"/>
      <c r="M75" s="119"/>
      <c r="N75" s="119"/>
      <c r="O75" s="119"/>
      <c r="P75" s="119"/>
      <c r="Q75" s="121"/>
      <c r="U75" s="150"/>
      <c r="AA75" s="150" t="s">
        <v>2290</v>
      </c>
      <c r="AB75" s="142" t="b">
        <v>0</v>
      </c>
      <c r="AC75" s="142" t="s">
        <v>487</v>
      </c>
      <c r="AD75" s="142" t="str">
        <f t="shared" si="5"/>
        <v/>
      </c>
      <c r="AE75" s="172" t="str">
        <f>IF(M73="","",M73)</f>
        <v/>
      </c>
      <c r="AF75" s="173" t="s">
        <v>2329</v>
      </c>
    </row>
    <row r="76" spans="2:33" ht="18" customHeight="1" thickBot="1">
      <c r="B76" s="280"/>
      <c r="C76" s="289" t="s">
        <v>37</v>
      </c>
      <c r="D76" s="125"/>
      <c r="E76" s="114" t="s">
        <v>6</v>
      </c>
      <c r="F76" s="114"/>
      <c r="G76" s="114"/>
      <c r="H76" s="114"/>
      <c r="I76" s="114"/>
      <c r="J76" s="114"/>
      <c r="K76" s="114"/>
      <c r="L76" s="114"/>
      <c r="M76" s="114"/>
      <c r="N76" s="114"/>
      <c r="O76" s="114"/>
      <c r="P76" s="114"/>
      <c r="Q76" s="115"/>
      <c r="U76" s="150"/>
      <c r="AA76" s="150" t="s">
        <v>2241</v>
      </c>
      <c r="AB76" s="142" t="b">
        <v>0</v>
      </c>
      <c r="AC76" s="142" t="s">
        <v>488</v>
      </c>
      <c r="AD76" s="142" t="str">
        <f t="shared" si="5"/>
        <v/>
      </c>
      <c r="AE76" s="172" t="str">
        <f>IF(O73="","",O73)</f>
        <v/>
      </c>
      <c r="AF76" s="174" t="s">
        <v>2330</v>
      </c>
    </row>
    <row r="77" spans="2:33" ht="18" customHeight="1">
      <c r="B77" s="280"/>
      <c r="C77" s="287"/>
      <c r="D77" s="118"/>
      <c r="E77" s="116" t="s">
        <v>7</v>
      </c>
      <c r="F77" s="116"/>
      <c r="G77" s="116"/>
      <c r="H77" s="116"/>
      <c r="I77" s="116"/>
      <c r="J77" s="116"/>
      <c r="K77" s="116"/>
      <c r="L77" s="116"/>
      <c r="M77" s="116"/>
      <c r="N77" s="116"/>
      <c r="O77" s="116"/>
      <c r="P77" s="116"/>
      <c r="Q77" s="117"/>
      <c r="U77" s="150"/>
      <c r="AD77" s="142" t="str">
        <f t="shared" si="5"/>
        <v/>
      </c>
    </row>
    <row r="78" spans="2:33" ht="18" customHeight="1">
      <c r="B78" s="280"/>
      <c r="C78" s="287"/>
      <c r="D78" s="118"/>
      <c r="E78" s="116" t="s">
        <v>8</v>
      </c>
      <c r="F78" s="116"/>
      <c r="G78" s="116"/>
      <c r="H78" s="116"/>
      <c r="I78" s="116"/>
      <c r="J78" s="116"/>
      <c r="K78" s="116"/>
      <c r="L78" s="116"/>
      <c r="M78" s="116"/>
      <c r="N78" s="116"/>
      <c r="O78" s="116"/>
      <c r="P78" s="116"/>
      <c r="Q78" s="117"/>
      <c r="U78" s="150"/>
      <c r="Z78" s="145" t="s">
        <v>2305</v>
      </c>
      <c r="AA78" s="150" t="s">
        <v>2298</v>
      </c>
      <c r="AB78" s="142" t="b">
        <v>0</v>
      </c>
      <c r="AC78" s="142" t="s">
        <v>484</v>
      </c>
      <c r="AD78" s="142" t="str">
        <f t="shared" si="5"/>
        <v/>
      </c>
      <c r="AF78" s="142" t="s">
        <v>2388</v>
      </c>
      <c r="AG78" s="145" t="s">
        <v>2379</v>
      </c>
    </row>
    <row r="79" spans="2:33" ht="18" customHeight="1" thickBot="1">
      <c r="B79" s="280"/>
      <c r="C79" s="287"/>
      <c r="D79" s="116"/>
      <c r="E79" s="141" t="s">
        <v>346</v>
      </c>
      <c r="F79" s="116"/>
      <c r="G79" s="116"/>
      <c r="H79" s="116"/>
      <c r="I79" s="116"/>
      <c r="J79" s="116"/>
      <c r="K79" s="116"/>
      <c r="L79" s="116"/>
      <c r="M79" s="116"/>
      <c r="N79" s="116"/>
      <c r="O79" s="116"/>
      <c r="P79" s="116"/>
      <c r="Q79" s="117"/>
      <c r="U79" s="150"/>
      <c r="AA79" s="150" t="s">
        <v>2299</v>
      </c>
      <c r="AB79" s="142" t="b">
        <v>0</v>
      </c>
      <c r="AC79" s="142" t="s">
        <v>486</v>
      </c>
      <c r="AD79" s="142" t="str">
        <f t="shared" si="5"/>
        <v/>
      </c>
    </row>
    <row r="80" spans="2:33" ht="18" customHeight="1" thickBot="1">
      <c r="B80" s="280"/>
      <c r="C80" s="287"/>
      <c r="D80" s="116"/>
      <c r="E80" s="118"/>
      <c r="F80" s="116" t="s">
        <v>38</v>
      </c>
      <c r="G80" s="116"/>
      <c r="H80" s="116"/>
      <c r="I80" s="118"/>
      <c r="J80" s="116" t="s">
        <v>39</v>
      </c>
      <c r="K80" s="116"/>
      <c r="L80" s="116"/>
      <c r="M80" s="118"/>
      <c r="N80" s="116" t="s">
        <v>40</v>
      </c>
      <c r="O80" s="116"/>
      <c r="P80" s="116"/>
      <c r="Q80" s="117"/>
      <c r="U80" s="150"/>
      <c r="AA80" s="155" t="s">
        <v>2300</v>
      </c>
      <c r="AB80" s="156" t="b">
        <v>0</v>
      </c>
      <c r="AC80" s="156" t="s">
        <v>487</v>
      </c>
      <c r="AD80" s="156" t="str">
        <f t="shared" si="5"/>
        <v/>
      </c>
      <c r="AE80" s="156"/>
      <c r="AF80" s="156" t="str">
        <f>IF(H82="","",H82)</f>
        <v/>
      </c>
      <c r="AG80" s="148">
        <f>IF(AF80="",0,1)</f>
        <v>0</v>
      </c>
    </row>
    <row r="81" spans="2:33" ht="18" customHeight="1" thickBot="1">
      <c r="B81" s="280"/>
      <c r="C81" s="287"/>
      <c r="D81" s="116"/>
      <c r="E81" s="118"/>
      <c r="F81" s="116" t="s">
        <v>41</v>
      </c>
      <c r="G81" s="116"/>
      <c r="H81" s="116"/>
      <c r="I81" s="118"/>
      <c r="J81" s="116" t="s">
        <v>42</v>
      </c>
      <c r="K81" s="116"/>
      <c r="L81" s="116"/>
      <c r="M81" s="118"/>
      <c r="N81" s="116" t="s">
        <v>43</v>
      </c>
      <c r="O81" s="116"/>
      <c r="P81" s="116"/>
      <c r="Q81" s="117"/>
      <c r="AA81" s="155" t="s">
        <v>2301</v>
      </c>
      <c r="AB81" s="156" t="b">
        <v>0</v>
      </c>
      <c r="AC81" s="156" t="s">
        <v>488</v>
      </c>
      <c r="AD81" s="156" t="str">
        <f>IF(AB81=TRUE,AC81,"")</f>
        <v/>
      </c>
      <c r="AE81" s="156" t="str">
        <f>IF(AB81=TRUE,1,"")</f>
        <v/>
      </c>
      <c r="AF81" s="156" t="str">
        <f>IF(J84="","",J84)</f>
        <v/>
      </c>
      <c r="AG81" s="148">
        <f>IF(AF81="",0,1)</f>
        <v>0</v>
      </c>
    </row>
    <row r="82" spans="2:33" ht="18" customHeight="1">
      <c r="B82" s="280"/>
      <c r="C82" s="287"/>
      <c r="D82" s="116"/>
      <c r="E82" s="118"/>
      <c r="F82" s="116" t="s">
        <v>44</v>
      </c>
      <c r="G82" s="116"/>
      <c r="H82" s="296"/>
      <c r="I82" s="297"/>
      <c r="J82" s="297"/>
      <c r="K82" s="297"/>
      <c r="L82" s="297"/>
      <c r="M82" s="297"/>
      <c r="N82" s="297"/>
      <c r="O82" s="297"/>
      <c r="P82" s="297"/>
      <c r="Q82" s="117" t="s">
        <v>20</v>
      </c>
      <c r="T82" s="145"/>
      <c r="U82" s="150"/>
      <c r="AA82" s="150" t="s">
        <v>2302</v>
      </c>
      <c r="AB82" s="142" t="b">
        <v>0</v>
      </c>
      <c r="AC82" s="142" t="s">
        <v>489</v>
      </c>
      <c r="AD82" s="142" t="str">
        <f t="shared" si="5"/>
        <v/>
      </c>
    </row>
    <row r="83" spans="2:33" ht="18" customHeight="1">
      <c r="B83" s="280"/>
      <c r="C83" s="287"/>
      <c r="D83" s="118"/>
      <c r="E83" s="116" t="s">
        <v>9</v>
      </c>
      <c r="F83" s="116"/>
      <c r="G83" s="116"/>
      <c r="H83" s="116"/>
      <c r="I83" s="116"/>
      <c r="J83" s="116"/>
      <c r="K83" s="116"/>
      <c r="L83" s="116"/>
      <c r="M83" s="116"/>
      <c r="N83" s="116"/>
      <c r="O83" s="116"/>
      <c r="P83" s="116"/>
      <c r="Q83" s="117"/>
      <c r="U83" s="150"/>
      <c r="AA83" s="150" t="s">
        <v>2303</v>
      </c>
      <c r="AB83" s="142" t="b">
        <v>0</v>
      </c>
      <c r="AC83" s="142" t="s">
        <v>490</v>
      </c>
      <c r="AD83" s="142" t="str">
        <f t="shared" si="5"/>
        <v/>
      </c>
    </row>
    <row r="84" spans="2:33" ht="18" customHeight="1">
      <c r="B84" s="280"/>
      <c r="C84" s="287"/>
      <c r="D84" s="116"/>
      <c r="E84" s="141" t="s">
        <v>347</v>
      </c>
      <c r="F84" s="116"/>
      <c r="G84" s="116"/>
      <c r="H84" s="116"/>
      <c r="I84" s="116"/>
      <c r="J84" s="296"/>
      <c r="K84" s="297"/>
      <c r="L84" s="297"/>
      <c r="M84" s="297"/>
      <c r="N84" s="297"/>
      <c r="O84" s="297"/>
      <c r="P84" s="297"/>
      <c r="Q84" s="117" t="s">
        <v>20</v>
      </c>
      <c r="U84" s="150"/>
      <c r="AA84" s="150" t="s">
        <v>2304</v>
      </c>
      <c r="AB84" s="142" t="b">
        <v>0</v>
      </c>
      <c r="AC84" s="142" t="s">
        <v>491</v>
      </c>
      <c r="AD84" s="142" t="str">
        <f t="shared" si="5"/>
        <v/>
      </c>
    </row>
    <row r="85" spans="2:33" ht="18" customHeight="1">
      <c r="B85" s="280"/>
      <c r="C85" s="287"/>
      <c r="D85" s="118"/>
      <c r="E85" s="116" t="s">
        <v>46</v>
      </c>
      <c r="F85" s="116"/>
      <c r="G85" s="116"/>
      <c r="H85" s="116"/>
      <c r="I85" s="116"/>
      <c r="J85" s="116"/>
      <c r="K85" s="116"/>
      <c r="L85" s="116"/>
      <c r="M85" s="116"/>
      <c r="N85" s="116"/>
      <c r="O85" s="116"/>
      <c r="P85" s="116"/>
      <c r="Q85" s="117"/>
      <c r="AA85" s="150" t="s">
        <v>480</v>
      </c>
      <c r="AB85" s="142" t="b">
        <v>0</v>
      </c>
      <c r="AC85" s="142" t="s">
        <v>2389</v>
      </c>
      <c r="AD85" s="142" t="str">
        <f>IF(AB85=TRUE,AC85,"")</f>
        <v/>
      </c>
      <c r="AE85" s="142" t="str">
        <f>IF(AB85=TRUE,1,"")</f>
        <v/>
      </c>
      <c r="AF85" s="142">
        <f>F88</f>
        <v>0</v>
      </c>
      <c r="AG85" s="142" t="str">
        <f>IF(F88="","",F88)</f>
        <v/>
      </c>
    </row>
    <row r="86" spans="2:33" ht="18" customHeight="1" thickBot="1">
      <c r="B86" s="280"/>
      <c r="C86" s="287"/>
      <c r="D86" s="118"/>
      <c r="E86" s="116" t="s">
        <v>47</v>
      </c>
      <c r="F86" s="116"/>
      <c r="G86" s="116"/>
      <c r="H86" s="116"/>
      <c r="I86" s="116"/>
      <c r="J86" s="116"/>
      <c r="K86" s="116"/>
      <c r="L86" s="116"/>
      <c r="M86" s="116"/>
      <c r="N86" s="116"/>
      <c r="O86" s="116"/>
      <c r="P86" s="116"/>
      <c r="Q86" s="117"/>
      <c r="T86" s="145"/>
      <c r="U86" s="150"/>
      <c r="AD86" s="142" t="str">
        <f t="shared" si="5"/>
        <v/>
      </c>
      <c r="AE86" s="142" t="str">
        <f t="shared" ref="AE86:AE94" si="6">IF(AB86=TRUE,1,"")</f>
        <v/>
      </c>
    </row>
    <row r="87" spans="2:33" ht="18" customHeight="1">
      <c r="B87" s="280"/>
      <c r="C87" s="287"/>
      <c r="D87" s="118"/>
      <c r="E87" s="116" t="s">
        <v>48</v>
      </c>
      <c r="F87" s="116"/>
      <c r="G87" s="116"/>
      <c r="H87" s="116"/>
      <c r="I87" s="116"/>
      <c r="J87" s="116"/>
      <c r="K87" s="116"/>
      <c r="L87" s="116"/>
      <c r="M87" s="116"/>
      <c r="N87" s="116"/>
      <c r="O87" s="116"/>
      <c r="P87" s="116"/>
      <c r="Q87" s="117"/>
      <c r="U87" s="150"/>
      <c r="Z87" s="157" t="s">
        <v>2312</v>
      </c>
      <c r="AA87" s="158" t="s">
        <v>2306</v>
      </c>
      <c r="AB87" s="158" t="b">
        <v>0</v>
      </c>
      <c r="AC87" s="158" t="s">
        <v>484</v>
      </c>
      <c r="AD87" s="159" t="str">
        <f t="shared" si="5"/>
        <v/>
      </c>
      <c r="AE87" s="142" t="str">
        <f>IF(AB87=TRUE,1,"")</f>
        <v/>
      </c>
    </row>
    <row r="88" spans="2:33" ht="18" customHeight="1">
      <c r="B88" s="280"/>
      <c r="C88" s="288"/>
      <c r="D88" s="136"/>
      <c r="E88" s="119" t="s">
        <v>55</v>
      </c>
      <c r="F88" s="298"/>
      <c r="G88" s="295"/>
      <c r="H88" s="295"/>
      <c r="I88" s="295"/>
      <c r="J88" s="295"/>
      <c r="K88" s="295"/>
      <c r="L88" s="295"/>
      <c r="M88" s="295"/>
      <c r="N88" s="295"/>
      <c r="O88" s="295"/>
      <c r="P88" s="295"/>
      <c r="Q88" s="121" t="s">
        <v>20</v>
      </c>
      <c r="U88" s="150"/>
      <c r="Z88" s="160"/>
      <c r="AA88" s="146" t="s">
        <v>2307</v>
      </c>
      <c r="AB88" s="146" t="b">
        <v>0</v>
      </c>
      <c r="AC88" s="146" t="s">
        <v>486</v>
      </c>
      <c r="AD88" s="161" t="str">
        <f t="shared" si="5"/>
        <v/>
      </c>
      <c r="AE88" s="142" t="str">
        <f t="shared" si="6"/>
        <v/>
      </c>
    </row>
    <row r="89" spans="2:33" ht="18" customHeight="1">
      <c r="B89" s="280"/>
      <c r="C89" s="276" t="s">
        <v>56</v>
      </c>
      <c r="D89" s="125"/>
      <c r="E89" s="114" t="s">
        <v>49</v>
      </c>
      <c r="F89" s="114"/>
      <c r="G89" s="114"/>
      <c r="H89" s="114"/>
      <c r="I89" s="114"/>
      <c r="J89" s="113"/>
      <c r="K89" s="114" t="s">
        <v>50</v>
      </c>
      <c r="L89" s="114"/>
      <c r="M89" s="114"/>
      <c r="N89" s="114"/>
      <c r="O89" s="114"/>
      <c r="P89" s="114"/>
      <c r="Q89" s="115"/>
      <c r="U89" s="150"/>
      <c r="Z89" s="160"/>
      <c r="AA89" s="146" t="s">
        <v>2308</v>
      </c>
      <c r="AB89" s="146" t="b">
        <v>0</v>
      </c>
      <c r="AC89" s="146" t="s">
        <v>487</v>
      </c>
      <c r="AD89" s="161" t="str">
        <f t="shared" si="5"/>
        <v/>
      </c>
      <c r="AE89" s="142" t="str">
        <f t="shared" si="6"/>
        <v/>
      </c>
    </row>
    <row r="90" spans="2:33" ht="18" customHeight="1">
      <c r="B90" s="280"/>
      <c r="C90" s="277"/>
      <c r="D90" s="118"/>
      <c r="E90" s="116" t="s">
        <v>51</v>
      </c>
      <c r="F90" s="116"/>
      <c r="G90" s="116"/>
      <c r="H90" s="116"/>
      <c r="I90" s="116"/>
      <c r="J90" s="122"/>
      <c r="K90" s="116" t="s">
        <v>53</v>
      </c>
      <c r="L90" s="116"/>
      <c r="M90" s="116"/>
      <c r="N90" s="116"/>
      <c r="O90" s="116"/>
      <c r="P90" s="116"/>
      <c r="Q90" s="117"/>
      <c r="U90" s="150"/>
      <c r="Z90" s="160"/>
      <c r="AA90" s="146" t="s">
        <v>2309</v>
      </c>
      <c r="AB90" s="146" t="b">
        <v>0</v>
      </c>
      <c r="AC90" s="146" t="s">
        <v>488</v>
      </c>
      <c r="AD90" s="161" t="str">
        <f t="shared" si="5"/>
        <v/>
      </c>
      <c r="AE90" s="142" t="str">
        <f t="shared" si="6"/>
        <v/>
      </c>
    </row>
    <row r="91" spans="2:33" ht="18" customHeight="1" thickBot="1">
      <c r="B91" s="280"/>
      <c r="C91" s="277"/>
      <c r="D91" s="118"/>
      <c r="E91" s="116" t="s">
        <v>52</v>
      </c>
      <c r="F91" s="116"/>
      <c r="G91" s="116"/>
      <c r="H91" s="116"/>
      <c r="I91" s="116"/>
      <c r="J91" s="116"/>
      <c r="K91" s="116"/>
      <c r="L91" s="116"/>
      <c r="M91" s="116"/>
      <c r="N91" s="116"/>
      <c r="O91" s="116"/>
      <c r="P91" s="116"/>
      <c r="Q91" s="117"/>
      <c r="U91" s="150"/>
      <c r="Z91" s="160"/>
      <c r="AA91" s="146" t="s">
        <v>2310</v>
      </c>
      <c r="AB91" s="146" t="b">
        <v>0</v>
      </c>
      <c r="AC91" s="146" t="s">
        <v>489</v>
      </c>
      <c r="AD91" s="161" t="str">
        <f t="shared" si="5"/>
        <v/>
      </c>
      <c r="AE91" s="142" t="str">
        <f t="shared" si="6"/>
        <v/>
      </c>
    </row>
    <row r="92" spans="2:33" ht="18" customHeight="1">
      <c r="B92" s="281"/>
      <c r="C92" s="278"/>
      <c r="D92" s="118"/>
      <c r="E92" s="119" t="s">
        <v>54</v>
      </c>
      <c r="F92" s="298"/>
      <c r="G92" s="295"/>
      <c r="H92" s="295"/>
      <c r="I92" s="295"/>
      <c r="J92" s="295"/>
      <c r="K92" s="295"/>
      <c r="L92" s="295"/>
      <c r="M92" s="295"/>
      <c r="N92" s="295"/>
      <c r="O92" s="295"/>
      <c r="P92" s="295"/>
      <c r="Q92" s="121" t="s">
        <v>20</v>
      </c>
      <c r="U92" s="150"/>
      <c r="Z92" s="160"/>
      <c r="AA92" s="146" t="s">
        <v>2311</v>
      </c>
      <c r="AB92" s="146" t="b">
        <v>0</v>
      </c>
      <c r="AC92" s="146" t="s">
        <v>490</v>
      </c>
      <c r="AD92" s="161" t="str">
        <f t="shared" si="5"/>
        <v/>
      </c>
      <c r="AE92" s="142" t="str">
        <f t="shared" si="6"/>
        <v/>
      </c>
      <c r="AG92" s="152"/>
    </row>
    <row r="93" spans="2:33" ht="5.25" customHeight="1">
      <c r="D93" s="114"/>
      <c r="U93" s="150"/>
      <c r="Z93" s="160"/>
      <c r="AA93" s="146"/>
      <c r="AB93" s="146"/>
      <c r="AC93" s="146"/>
      <c r="AD93" s="161" t="str">
        <f t="shared" si="5"/>
        <v/>
      </c>
      <c r="AE93" s="142" t="str">
        <f t="shared" si="6"/>
        <v/>
      </c>
      <c r="AG93" s="154"/>
    </row>
    <row r="94" spans="2:33" ht="16.5" customHeight="1" thickBot="1">
      <c r="U94" s="150"/>
      <c r="Z94" s="162"/>
      <c r="AA94" s="163" t="s">
        <v>480</v>
      </c>
      <c r="AB94" s="163" t="b">
        <v>0</v>
      </c>
      <c r="AC94" s="163" t="s">
        <v>491</v>
      </c>
      <c r="AD94" s="164" t="str">
        <f t="shared" si="5"/>
        <v/>
      </c>
      <c r="AE94" s="142" t="str">
        <f t="shared" si="6"/>
        <v/>
      </c>
      <c r="AF94" s="142">
        <f>H82</f>
        <v>0</v>
      </c>
      <c r="AG94" s="171"/>
    </row>
    <row r="95" spans="2:33" ht="16.5" customHeight="1">
      <c r="T95" s="145"/>
      <c r="U95" s="150"/>
      <c r="Z95" s="157" t="s">
        <v>2322</v>
      </c>
      <c r="AA95" s="165" t="s">
        <v>2313</v>
      </c>
      <c r="AB95" s="158" t="b">
        <v>0</v>
      </c>
      <c r="AC95" s="158" t="s">
        <v>484</v>
      </c>
      <c r="AD95" s="166" t="str">
        <f t="shared" si="5"/>
        <v/>
      </c>
    </row>
    <row r="96" spans="2:33" ht="16.5" customHeight="1">
      <c r="U96" s="150"/>
      <c r="Z96" s="160"/>
      <c r="AA96" s="167" t="s">
        <v>2314</v>
      </c>
      <c r="AB96" s="146" t="b">
        <v>0</v>
      </c>
      <c r="AC96" s="146" t="s">
        <v>486</v>
      </c>
      <c r="AD96" s="161" t="str">
        <f t="shared" si="5"/>
        <v/>
      </c>
    </row>
    <row r="97" spans="20:33" ht="16.5" customHeight="1">
      <c r="U97" s="150"/>
      <c r="Z97" s="160"/>
      <c r="AA97" s="167" t="s">
        <v>2315</v>
      </c>
      <c r="AB97" s="146" t="b">
        <v>0</v>
      </c>
      <c r="AC97" s="146" t="s">
        <v>487</v>
      </c>
      <c r="AD97" s="161" t="str">
        <f t="shared" si="5"/>
        <v/>
      </c>
    </row>
    <row r="98" spans="20:33" ht="16.5" customHeight="1">
      <c r="U98" s="150"/>
      <c r="Z98" s="160"/>
      <c r="AA98" s="167" t="s">
        <v>2316</v>
      </c>
      <c r="AB98" s="146" t="b">
        <v>0</v>
      </c>
      <c r="AC98" s="146" t="s">
        <v>488</v>
      </c>
      <c r="AD98" s="161" t="str">
        <f t="shared" si="5"/>
        <v/>
      </c>
    </row>
    <row r="99" spans="20:33" ht="16.5" customHeight="1">
      <c r="Z99" s="160"/>
      <c r="AA99" s="167" t="s">
        <v>2317</v>
      </c>
      <c r="AB99" s="146" t="b">
        <v>0</v>
      </c>
      <c r="AC99" s="146" t="s">
        <v>489</v>
      </c>
      <c r="AD99" s="161" t="str">
        <f t="shared" si="5"/>
        <v/>
      </c>
      <c r="AG99" s="142" t="s">
        <v>2388</v>
      </c>
    </row>
    <row r="100" spans="20:33" ht="16.5" customHeight="1" thickBot="1">
      <c r="T100" s="145"/>
      <c r="U100" s="150"/>
      <c r="Z100" s="162"/>
      <c r="AA100" s="168" t="s">
        <v>480</v>
      </c>
      <c r="AB100" s="163" t="b">
        <v>0</v>
      </c>
      <c r="AC100" s="163" t="s">
        <v>2387</v>
      </c>
      <c r="AD100" s="164" t="str">
        <f t="shared" si="5"/>
        <v/>
      </c>
      <c r="AE100" s="142" t="str">
        <f>IF(AB100=TRUE,1,"")</f>
        <v/>
      </c>
      <c r="AF100" s="142">
        <f>F92</f>
        <v>0</v>
      </c>
      <c r="AG100" s="142" t="str">
        <f>IF(F92="","",F92)</f>
        <v/>
      </c>
    </row>
    <row r="101" spans="20:33" ht="16.5" customHeight="1">
      <c r="U101" s="150"/>
    </row>
    <row r="102" spans="20:33" ht="16.5" customHeight="1">
      <c r="U102" s="150"/>
    </row>
    <row r="103" spans="20:33" ht="16.5" customHeight="1">
      <c r="U103" s="150"/>
    </row>
  </sheetData>
  <sheetProtection sheet="1" objects="1" scenarios="1" selectLockedCells="1"/>
  <mergeCells count="26">
    <mergeCell ref="B47:B92"/>
    <mergeCell ref="C47:C57"/>
    <mergeCell ref="G57:P57"/>
    <mergeCell ref="C58:C71"/>
    <mergeCell ref="I64:P64"/>
    <mergeCell ref="I70:P70"/>
    <mergeCell ref="C72:C75"/>
    <mergeCell ref="P72:Q72"/>
    <mergeCell ref="P73:Q73"/>
    <mergeCell ref="C76:C88"/>
    <mergeCell ref="H82:P82"/>
    <mergeCell ref="J84:P84"/>
    <mergeCell ref="F88:P88"/>
    <mergeCell ref="C89:C92"/>
    <mergeCell ref="F92:P92"/>
    <mergeCell ref="B6:B44"/>
    <mergeCell ref="C6:C11"/>
    <mergeCell ref="C12:C13"/>
    <mergeCell ref="C14:C19"/>
    <mergeCell ref="N19:P19"/>
    <mergeCell ref="C20:C21"/>
    <mergeCell ref="C25:C31"/>
    <mergeCell ref="F31:P31"/>
    <mergeCell ref="C32:C44"/>
    <mergeCell ref="G44:J44"/>
    <mergeCell ref="N44:P44"/>
  </mergeCells>
  <phoneticPr fontId="2"/>
  <conditionalFormatting sqref="N19:P19">
    <cfRule type="expression" priority="20" stopIfTrue="1">
      <formula>$Y$19&gt;0</formula>
    </cfRule>
    <cfRule type="expression" dxfId="68" priority="30">
      <formula>$V$30=TRUE</formula>
    </cfRule>
  </conditionalFormatting>
  <conditionalFormatting sqref="I12:I13 M13 D12:D13">
    <cfRule type="expression" dxfId="67" priority="29">
      <formula>$Z$15&gt;=2</formula>
    </cfRule>
  </conditionalFormatting>
  <conditionalFormatting sqref="F20 J20 N20">
    <cfRule type="expression" dxfId="66" priority="28">
      <formula>$AA$32&gt;=2</formula>
    </cfRule>
  </conditionalFormatting>
  <conditionalFormatting sqref="F21 J21 N21">
    <cfRule type="expression" dxfId="65" priority="27">
      <formula>$AA$33&gt;=2</formula>
    </cfRule>
  </conditionalFormatting>
  <conditionalFormatting sqref="J22 N22 F22 D22">
    <cfRule type="expression" dxfId="64" priority="26">
      <formula>$AA$38&gt;=2</formula>
    </cfRule>
  </conditionalFormatting>
  <conditionalFormatting sqref="D23 F23">
    <cfRule type="expression" dxfId="63" priority="25">
      <formula>$AA$39&gt;=2</formula>
    </cfRule>
  </conditionalFormatting>
  <conditionalFormatting sqref="D24 G24 K24">
    <cfRule type="expression" dxfId="62" priority="24">
      <formula>$AA$40&gt;=2</formula>
    </cfRule>
  </conditionalFormatting>
  <conditionalFormatting sqref="D58 D65 D71">
    <cfRule type="expression" dxfId="61" priority="23">
      <formula>$AE$36&gt;=2</formula>
    </cfRule>
  </conditionalFormatting>
  <conditionalFormatting sqref="D7:Q11">
    <cfRule type="expression" priority="21" stopIfTrue="1">
      <formula>$AA$12&gt;0</formula>
    </cfRule>
    <cfRule type="expression" dxfId="60" priority="22">
      <formula>$AA$7=1</formula>
    </cfRule>
  </conditionalFormatting>
  <conditionalFormatting sqref="G44:J44">
    <cfRule type="expression" priority="19" stopIfTrue="1">
      <formula>$Z$44&gt;0</formula>
    </cfRule>
    <cfRule type="expression" dxfId="59" priority="31">
      <formula>$AA$44&gt;0</formula>
    </cfRule>
  </conditionalFormatting>
  <conditionalFormatting sqref="F31:P31">
    <cfRule type="expression" priority="17" stopIfTrue="1">
      <formula>$Z$43&gt;0</formula>
    </cfRule>
    <cfRule type="expression" dxfId="58" priority="18">
      <formula>$AA$43&gt;0</formula>
    </cfRule>
  </conditionalFormatting>
  <conditionalFormatting sqref="G57:P57">
    <cfRule type="expression" priority="15" stopIfTrue="1">
      <formula>$AF$57&gt;0</formula>
    </cfRule>
    <cfRule type="expression" dxfId="57" priority="16">
      <formula>$AE$57=1</formula>
    </cfRule>
  </conditionalFormatting>
  <conditionalFormatting sqref="I64:P64">
    <cfRule type="expression" priority="13" stopIfTrue="1">
      <formula>$AF$67&gt;0</formula>
    </cfRule>
    <cfRule type="expression" dxfId="56" priority="14">
      <formula>$AE$67=1</formula>
    </cfRule>
  </conditionalFormatting>
  <conditionalFormatting sqref="I70:P70">
    <cfRule type="expression" priority="11" stopIfTrue="1">
      <formula>$AF$71&gt;0</formula>
    </cfRule>
    <cfRule type="expression" dxfId="55" priority="12">
      <formula>$AE$71=1</formula>
    </cfRule>
  </conditionalFormatting>
  <conditionalFormatting sqref="F92:P92">
    <cfRule type="expression" priority="9" stopIfTrue="1">
      <formula>$AF$100&gt;0</formula>
    </cfRule>
    <cfRule type="expression" dxfId="54" priority="10">
      <formula>$AE$100=1</formula>
    </cfRule>
  </conditionalFormatting>
  <conditionalFormatting sqref="F88:P88">
    <cfRule type="expression" priority="7" stopIfTrue="1">
      <formula>$AF$85&gt;0</formula>
    </cfRule>
    <cfRule type="expression" dxfId="53" priority="8">
      <formula>$AE$85=1</formula>
    </cfRule>
  </conditionalFormatting>
  <conditionalFormatting sqref="D72:D75">
    <cfRule type="expression" priority="5" stopIfTrue="1">
      <formula>$AF$48=0</formula>
    </cfRule>
    <cfRule type="expression" dxfId="52" priority="6">
      <formula>$AF$48&gt;0</formula>
    </cfRule>
  </conditionalFormatting>
  <conditionalFormatting sqref="J84:P84">
    <cfRule type="expression" priority="3" stopIfTrue="1">
      <formula>$AG$81&gt;0</formula>
    </cfRule>
    <cfRule type="expression" dxfId="51" priority="4">
      <formula>$AE$81=1</formula>
    </cfRule>
  </conditionalFormatting>
  <conditionalFormatting sqref="H82:P82">
    <cfRule type="expression" priority="1" stopIfTrue="1">
      <formula>$AF$94&gt;0</formula>
    </cfRule>
    <cfRule type="expression" dxfId="50" priority="2">
      <formula>$AE$94=1</formula>
    </cfRule>
  </conditionalFormatting>
  <dataValidations count="1">
    <dataValidation type="list" allowBlank="1" showInputMessage="1" showErrorMessage="1" sqref="O9">
      <formula1>"1,2,3,-"</formula1>
    </dataValidation>
  </dataValidations>
  <pageMargins left="0.70866141732283472" right="0.31496062992125984" top="0.74803149606299213" bottom="0.74803149606299213" header="0.31496062992125984" footer="0.31496062992125984"/>
  <pageSetup paperSize="9" scale="93" firstPageNumber="5" orientation="portrait" r:id="rId1"/>
  <headerFooter>
    <oddFooter>&amp;C&amp;P</oddFooter>
  </headerFooter>
  <rowBreaks count="1" manualBreakCount="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5</xdr:col>
                    <xdr:colOff>114300</xdr:colOff>
                    <xdr:row>18</xdr:row>
                    <xdr:rowOff>152400</xdr:rowOff>
                  </from>
                  <to>
                    <xdr:col>7</xdr:col>
                    <xdr:colOff>114300</xdr:colOff>
                    <xdr:row>20</xdr:row>
                    <xdr:rowOff>66675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47625</xdr:colOff>
                    <xdr:row>4</xdr:row>
                    <xdr:rowOff>152400</xdr:rowOff>
                  </from>
                  <to>
                    <xdr:col>4</xdr:col>
                    <xdr:colOff>123825</xdr:colOff>
                    <xdr:row>6</xdr:row>
                    <xdr:rowOff>66675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8</xdr:col>
                    <xdr:colOff>47625</xdr:colOff>
                    <xdr:row>4</xdr:row>
                    <xdr:rowOff>152400</xdr:rowOff>
                  </from>
                  <to>
                    <xdr:col>9</xdr:col>
                    <xdr:colOff>123825</xdr:colOff>
                    <xdr:row>6</xdr:row>
                    <xdr:rowOff>66675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12</xdr:col>
                    <xdr:colOff>276225</xdr:colOff>
                    <xdr:row>4</xdr:row>
                    <xdr:rowOff>152400</xdr:rowOff>
                  </from>
                  <to>
                    <xdr:col>13</xdr:col>
                    <xdr:colOff>133350</xdr:colOff>
                    <xdr:row>6</xdr:row>
                    <xdr:rowOff>66675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5</xdr:col>
                    <xdr:colOff>104775</xdr:colOff>
                    <xdr:row>9</xdr:row>
                    <xdr:rowOff>161925</xdr:rowOff>
                  </from>
                  <to>
                    <xdr:col>6</xdr:col>
                    <xdr:colOff>104775</xdr:colOff>
                    <xdr:row>11</xdr:row>
                    <xdr:rowOff>66675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11</xdr:col>
                    <xdr:colOff>38100</xdr:colOff>
                    <xdr:row>9</xdr:row>
                    <xdr:rowOff>161925</xdr:rowOff>
                  </from>
                  <to>
                    <xdr:col>12</xdr:col>
                    <xdr:colOff>114300</xdr:colOff>
                    <xdr:row>11</xdr:row>
                    <xdr:rowOff>66675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3</xdr:col>
                    <xdr:colOff>57150</xdr:colOff>
                    <xdr:row>10</xdr:row>
                    <xdr:rowOff>152400</xdr:rowOff>
                  </from>
                  <to>
                    <xdr:col>4</xdr:col>
                    <xdr:colOff>590550</xdr:colOff>
                    <xdr:row>12</xdr:row>
                    <xdr:rowOff>66675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3</xdr:col>
                    <xdr:colOff>57150</xdr:colOff>
                    <xdr:row>11</xdr:row>
                    <xdr:rowOff>152400</xdr:rowOff>
                  </from>
                  <to>
                    <xdr:col>4</xdr:col>
                    <xdr:colOff>581025</xdr:colOff>
                    <xdr:row>13</xdr:row>
                    <xdr:rowOff>66675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8</xdr:col>
                    <xdr:colOff>28575</xdr:colOff>
                    <xdr:row>10</xdr:row>
                    <xdr:rowOff>142875</xdr:rowOff>
                  </from>
                  <to>
                    <xdr:col>10</xdr:col>
                    <xdr:colOff>104775</xdr:colOff>
                    <xdr:row>12</xdr:row>
                    <xdr:rowOff>57150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8</xdr:col>
                    <xdr:colOff>28575</xdr:colOff>
                    <xdr:row>11</xdr:row>
                    <xdr:rowOff>142875</xdr:rowOff>
                  </from>
                  <to>
                    <xdr:col>10</xdr:col>
                    <xdr:colOff>85725</xdr:colOff>
                    <xdr:row>13</xdr:row>
                    <xdr:rowOff>57150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12</xdr:col>
                    <xdr:colOff>247650</xdr:colOff>
                    <xdr:row>11</xdr:row>
                    <xdr:rowOff>152400</xdr:rowOff>
                  </from>
                  <to>
                    <xdr:col>14</xdr:col>
                    <xdr:colOff>85725</xdr:colOff>
                    <xdr:row>13</xdr:row>
                    <xdr:rowOff>66675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3</xdr:col>
                    <xdr:colOff>28575</xdr:colOff>
                    <xdr:row>12</xdr:row>
                    <xdr:rowOff>152400</xdr:rowOff>
                  </from>
                  <to>
                    <xdr:col>4</xdr:col>
                    <xdr:colOff>561975</xdr:colOff>
                    <xdr:row>14</xdr:row>
                    <xdr:rowOff>76200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3</xdr:col>
                    <xdr:colOff>28575</xdr:colOff>
                    <xdr:row>13</xdr:row>
                    <xdr:rowOff>152400</xdr:rowOff>
                  </from>
                  <to>
                    <xdr:col>4</xdr:col>
                    <xdr:colOff>561975</xdr:colOff>
                    <xdr:row>15</xdr:row>
                    <xdr:rowOff>66675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3</xdr:col>
                    <xdr:colOff>28575</xdr:colOff>
                    <xdr:row>17</xdr:row>
                    <xdr:rowOff>152400</xdr:rowOff>
                  </from>
                  <to>
                    <xdr:col>4</xdr:col>
                    <xdr:colOff>561975</xdr:colOff>
                    <xdr:row>19</xdr:row>
                    <xdr:rowOff>66675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3</xdr:col>
                    <xdr:colOff>28575</xdr:colOff>
                    <xdr:row>16</xdr:row>
                    <xdr:rowOff>152400</xdr:rowOff>
                  </from>
                  <to>
                    <xdr:col>4</xdr:col>
                    <xdr:colOff>561975</xdr:colOff>
                    <xdr:row>18</xdr:row>
                    <xdr:rowOff>66675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3</xdr:col>
                    <xdr:colOff>28575</xdr:colOff>
                    <xdr:row>14</xdr:row>
                    <xdr:rowOff>161925</xdr:rowOff>
                  </from>
                  <to>
                    <xdr:col>4</xdr:col>
                    <xdr:colOff>552450</xdr:colOff>
                    <xdr:row>16</xdr:row>
                    <xdr:rowOff>76200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3</xdr:col>
                    <xdr:colOff>28575</xdr:colOff>
                    <xdr:row>15</xdr:row>
                    <xdr:rowOff>152400</xdr:rowOff>
                  </from>
                  <to>
                    <xdr:col>4</xdr:col>
                    <xdr:colOff>552450</xdr:colOff>
                    <xdr:row>17</xdr:row>
                    <xdr:rowOff>66675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9</xdr:col>
                    <xdr:colOff>238125</xdr:colOff>
                    <xdr:row>12</xdr:row>
                    <xdr:rowOff>152400</xdr:rowOff>
                  </from>
                  <to>
                    <xdr:col>12</xdr:col>
                    <xdr:colOff>57150</xdr:colOff>
                    <xdr:row>14</xdr:row>
                    <xdr:rowOff>76200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9</xdr:col>
                    <xdr:colOff>238125</xdr:colOff>
                    <xdr:row>13</xdr:row>
                    <xdr:rowOff>152400</xdr:rowOff>
                  </from>
                  <to>
                    <xdr:col>12</xdr:col>
                    <xdr:colOff>57150</xdr:colOff>
                    <xdr:row>15</xdr:row>
                    <xdr:rowOff>66675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9</xdr:col>
                    <xdr:colOff>238125</xdr:colOff>
                    <xdr:row>17</xdr:row>
                    <xdr:rowOff>152400</xdr:rowOff>
                  </from>
                  <to>
                    <xdr:col>12</xdr:col>
                    <xdr:colOff>57150</xdr:colOff>
                    <xdr:row>19</xdr:row>
                    <xdr:rowOff>66675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9</xdr:col>
                    <xdr:colOff>238125</xdr:colOff>
                    <xdr:row>16</xdr:row>
                    <xdr:rowOff>152400</xdr:rowOff>
                  </from>
                  <to>
                    <xdr:col>12</xdr:col>
                    <xdr:colOff>57150</xdr:colOff>
                    <xdr:row>18</xdr:row>
                    <xdr:rowOff>66675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9</xdr:col>
                    <xdr:colOff>238125</xdr:colOff>
                    <xdr:row>14</xdr:row>
                    <xdr:rowOff>161925</xdr:rowOff>
                  </from>
                  <to>
                    <xdr:col>12</xdr:col>
                    <xdr:colOff>47625</xdr:colOff>
                    <xdr:row>16</xdr:row>
                    <xdr:rowOff>76200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9</xdr:col>
                    <xdr:colOff>238125</xdr:colOff>
                    <xdr:row>15</xdr:row>
                    <xdr:rowOff>152400</xdr:rowOff>
                  </from>
                  <to>
                    <xdr:col>12</xdr:col>
                    <xdr:colOff>47625</xdr:colOff>
                    <xdr:row>17</xdr:row>
                    <xdr:rowOff>66675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5</xdr:col>
                    <xdr:colOff>114300</xdr:colOff>
                    <xdr:row>19</xdr:row>
                    <xdr:rowOff>152400</xdr:rowOff>
                  </from>
                  <to>
                    <xdr:col>7</xdr:col>
                    <xdr:colOff>114300</xdr:colOff>
                    <xdr:row>21</xdr:row>
                    <xdr:rowOff>66675</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9</xdr:col>
                    <xdr:colOff>247650</xdr:colOff>
                    <xdr:row>18</xdr:row>
                    <xdr:rowOff>152400</xdr:rowOff>
                  </from>
                  <to>
                    <xdr:col>12</xdr:col>
                    <xdr:colOff>66675</xdr:colOff>
                    <xdr:row>20</xdr:row>
                    <xdr:rowOff>66675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9</xdr:col>
                    <xdr:colOff>247650</xdr:colOff>
                    <xdr:row>19</xdr:row>
                    <xdr:rowOff>152400</xdr:rowOff>
                  </from>
                  <to>
                    <xdr:col>12</xdr:col>
                    <xdr:colOff>66675</xdr:colOff>
                    <xdr:row>21</xdr:row>
                    <xdr:rowOff>66675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13</xdr:col>
                    <xdr:colOff>257175</xdr:colOff>
                    <xdr:row>18</xdr:row>
                    <xdr:rowOff>152400</xdr:rowOff>
                  </from>
                  <to>
                    <xdr:col>15</xdr:col>
                    <xdr:colOff>142875</xdr:colOff>
                    <xdr:row>20</xdr:row>
                    <xdr:rowOff>66675</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13</xdr:col>
                    <xdr:colOff>257175</xdr:colOff>
                    <xdr:row>19</xdr:row>
                    <xdr:rowOff>152400</xdr:rowOff>
                  </from>
                  <to>
                    <xdr:col>15</xdr:col>
                    <xdr:colOff>142875</xdr:colOff>
                    <xdr:row>21</xdr:row>
                    <xdr:rowOff>66675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3</xdr:col>
                    <xdr:colOff>38100</xdr:colOff>
                    <xdr:row>23</xdr:row>
                    <xdr:rowOff>161925</xdr:rowOff>
                  </from>
                  <to>
                    <xdr:col>4</xdr:col>
                    <xdr:colOff>571500</xdr:colOff>
                    <xdr:row>25</xdr:row>
                    <xdr:rowOff>85725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3</xdr:col>
                    <xdr:colOff>38100</xdr:colOff>
                    <xdr:row>24</xdr:row>
                    <xdr:rowOff>161925</xdr:rowOff>
                  </from>
                  <to>
                    <xdr:col>4</xdr:col>
                    <xdr:colOff>571500</xdr:colOff>
                    <xdr:row>26</xdr:row>
                    <xdr:rowOff>76200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3</xdr:col>
                    <xdr:colOff>38100</xdr:colOff>
                    <xdr:row>28</xdr:row>
                    <xdr:rowOff>161925</xdr:rowOff>
                  </from>
                  <to>
                    <xdr:col>4</xdr:col>
                    <xdr:colOff>571500</xdr:colOff>
                    <xdr:row>30</xdr:row>
                    <xdr:rowOff>76200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3</xdr:col>
                    <xdr:colOff>38100</xdr:colOff>
                    <xdr:row>27</xdr:row>
                    <xdr:rowOff>161925</xdr:rowOff>
                  </from>
                  <to>
                    <xdr:col>4</xdr:col>
                    <xdr:colOff>571500</xdr:colOff>
                    <xdr:row>29</xdr:row>
                    <xdr:rowOff>76200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3</xdr:col>
                    <xdr:colOff>38100</xdr:colOff>
                    <xdr:row>25</xdr:row>
                    <xdr:rowOff>171450</xdr:rowOff>
                  </from>
                  <to>
                    <xdr:col>4</xdr:col>
                    <xdr:colOff>561975</xdr:colOff>
                    <xdr:row>27</xdr:row>
                    <xdr:rowOff>85725</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3</xdr:col>
                    <xdr:colOff>38100</xdr:colOff>
                    <xdr:row>26</xdr:row>
                    <xdr:rowOff>161925</xdr:rowOff>
                  </from>
                  <to>
                    <xdr:col>4</xdr:col>
                    <xdr:colOff>561975</xdr:colOff>
                    <xdr:row>28</xdr:row>
                    <xdr:rowOff>76200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3</xdr:col>
                    <xdr:colOff>38100</xdr:colOff>
                    <xdr:row>29</xdr:row>
                    <xdr:rowOff>152400</xdr:rowOff>
                  </from>
                  <to>
                    <xdr:col>4</xdr:col>
                    <xdr:colOff>571500</xdr:colOff>
                    <xdr:row>31</xdr:row>
                    <xdr:rowOff>66675</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3</xdr:col>
                    <xdr:colOff>38100</xdr:colOff>
                    <xdr:row>30</xdr:row>
                    <xdr:rowOff>161925</xdr:rowOff>
                  </from>
                  <to>
                    <xdr:col>4</xdr:col>
                    <xdr:colOff>571500</xdr:colOff>
                    <xdr:row>32</xdr:row>
                    <xdr:rowOff>85725</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3</xdr:col>
                    <xdr:colOff>38100</xdr:colOff>
                    <xdr:row>31</xdr:row>
                    <xdr:rowOff>161925</xdr:rowOff>
                  </from>
                  <to>
                    <xdr:col>4</xdr:col>
                    <xdr:colOff>571500</xdr:colOff>
                    <xdr:row>33</xdr:row>
                    <xdr:rowOff>76200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3</xdr:col>
                    <xdr:colOff>38100</xdr:colOff>
                    <xdr:row>34</xdr:row>
                    <xdr:rowOff>161925</xdr:rowOff>
                  </from>
                  <to>
                    <xdr:col>4</xdr:col>
                    <xdr:colOff>571500</xdr:colOff>
                    <xdr:row>36</xdr:row>
                    <xdr:rowOff>76200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3</xdr:col>
                    <xdr:colOff>38100</xdr:colOff>
                    <xdr:row>32</xdr:row>
                    <xdr:rowOff>171450</xdr:rowOff>
                  </from>
                  <to>
                    <xdr:col>4</xdr:col>
                    <xdr:colOff>561975</xdr:colOff>
                    <xdr:row>34</xdr:row>
                    <xdr:rowOff>85725</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3</xdr:col>
                    <xdr:colOff>38100</xdr:colOff>
                    <xdr:row>33</xdr:row>
                    <xdr:rowOff>161925</xdr:rowOff>
                  </from>
                  <to>
                    <xdr:col>4</xdr:col>
                    <xdr:colOff>561975</xdr:colOff>
                    <xdr:row>35</xdr:row>
                    <xdr:rowOff>76200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3</xdr:col>
                    <xdr:colOff>38100</xdr:colOff>
                    <xdr:row>36</xdr:row>
                    <xdr:rowOff>152400</xdr:rowOff>
                  </from>
                  <to>
                    <xdr:col>4</xdr:col>
                    <xdr:colOff>571500</xdr:colOff>
                    <xdr:row>38</xdr:row>
                    <xdr:rowOff>66675</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3</xdr:col>
                    <xdr:colOff>38100</xdr:colOff>
                    <xdr:row>35</xdr:row>
                    <xdr:rowOff>152400</xdr:rowOff>
                  </from>
                  <to>
                    <xdr:col>4</xdr:col>
                    <xdr:colOff>571500</xdr:colOff>
                    <xdr:row>37</xdr:row>
                    <xdr:rowOff>76200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3</xdr:col>
                    <xdr:colOff>38100</xdr:colOff>
                    <xdr:row>39</xdr:row>
                    <xdr:rowOff>152400</xdr:rowOff>
                  </from>
                  <to>
                    <xdr:col>4</xdr:col>
                    <xdr:colOff>571500</xdr:colOff>
                    <xdr:row>41</xdr:row>
                    <xdr:rowOff>66675</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3</xdr:col>
                    <xdr:colOff>38100</xdr:colOff>
                    <xdr:row>37</xdr:row>
                    <xdr:rowOff>161925</xdr:rowOff>
                  </from>
                  <to>
                    <xdr:col>4</xdr:col>
                    <xdr:colOff>561975</xdr:colOff>
                    <xdr:row>39</xdr:row>
                    <xdr:rowOff>76200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3</xdr:col>
                    <xdr:colOff>38100</xdr:colOff>
                    <xdr:row>38</xdr:row>
                    <xdr:rowOff>152400</xdr:rowOff>
                  </from>
                  <to>
                    <xdr:col>4</xdr:col>
                    <xdr:colOff>561975</xdr:colOff>
                    <xdr:row>40</xdr:row>
                    <xdr:rowOff>66675</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3</xdr:col>
                    <xdr:colOff>38100</xdr:colOff>
                    <xdr:row>41</xdr:row>
                    <xdr:rowOff>142875</xdr:rowOff>
                  </from>
                  <to>
                    <xdr:col>4</xdr:col>
                    <xdr:colOff>571500</xdr:colOff>
                    <xdr:row>43</xdr:row>
                    <xdr:rowOff>57150</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3</xdr:col>
                    <xdr:colOff>38100</xdr:colOff>
                    <xdr:row>40</xdr:row>
                    <xdr:rowOff>161925</xdr:rowOff>
                  </from>
                  <to>
                    <xdr:col>4</xdr:col>
                    <xdr:colOff>571500</xdr:colOff>
                    <xdr:row>42</xdr:row>
                    <xdr:rowOff>76200</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3</xdr:col>
                    <xdr:colOff>38100</xdr:colOff>
                    <xdr:row>42</xdr:row>
                    <xdr:rowOff>152400</xdr:rowOff>
                  </from>
                  <to>
                    <xdr:col>4</xdr:col>
                    <xdr:colOff>571500</xdr:colOff>
                    <xdr:row>44</xdr:row>
                    <xdr:rowOff>66675</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3</xdr:col>
                    <xdr:colOff>38100</xdr:colOff>
                    <xdr:row>20</xdr:row>
                    <xdr:rowOff>161925</xdr:rowOff>
                  </from>
                  <to>
                    <xdr:col>4</xdr:col>
                    <xdr:colOff>571500</xdr:colOff>
                    <xdr:row>22</xdr:row>
                    <xdr:rowOff>76200</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3</xdr:col>
                    <xdr:colOff>38100</xdr:colOff>
                    <xdr:row>21</xdr:row>
                    <xdr:rowOff>152400</xdr:rowOff>
                  </from>
                  <to>
                    <xdr:col>4</xdr:col>
                    <xdr:colOff>571500</xdr:colOff>
                    <xdr:row>23</xdr:row>
                    <xdr:rowOff>66675</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3</xdr:col>
                    <xdr:colOff>38100</xdr:colOff>
                    <xdr:row>22</xdr:row>
                    <xdr:rowOff>161925</xdr:rowOff>
                  </from>
                  <to>
                    <xdr:col>4</xdr:col>
                    <xdr:colOff>571500</xdr:colOff>
                    <xdr:row>24</xdr:row>
                    <xdr:rowOff>76200</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6</xdr:col>
                    <xdr:colOff>228600</xdr:colOff>
                    <xdr:row>22</xdr:row>
                    <xdr:rowOff>152400</xdr:rowOff>
                  </from>
                  <to>
                    <xdr:col>8</xdr:col>
                    <xdr:colOff>104775</xdr:colOff>
                    <xdr:row>24</xdr:row>
                    <xdr:rowOff>66675</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10</xdr:col>
                    <xdr:colOff>47625</xdr:colOff>
                    <xdr:row>22</xdr:row>
                    <xdr:rowOff>152400</xdr:rowOff>
                  </from>
                  <to>
                    <xdr:col>12</xdr:col>
                    <xdr:colOff>333375</xdr:colOff>
                    <xdr:row>24</xdr:row>
                    <xdr:rowOff>66675</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5</xdr:col>
                    <xdr:colOff>123825</xdr:colOff>
                    <xdr:row>20</xdr:row>
                    <xdr:rowOff>152400</xdr:rowOff>
                  </from>
                  <to>
                    <xdr:col>7</xdr:col>
                    <xdr:colOff>123825</xdr:colOff>
                    <xdr:row>22</xdr:row>
                    <xdr:rowOff>66675</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5</xdr:col>
                    <xdr:colOff>123825</xdr:colOff>
                    <xdr:row>21</xdr:row>
                    <xdr:rowOff>142875</xdr:rowOff>
                  </from>
                  <to>
                    <xdr:col>7</xdr:col>
                    <xdr:colOff>123825</xdr:colOff>
                    <xdr:row>23</xdr:row>
                    <xdr:rowOff>57150</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9</xdr:col>
                    <xdr:colOff>276225</xdr:colOff>
                    <xdr:row>20</xdr:row>
                    <xdr:rowOff>161925</xdr:rowOff>
                  </from>
                  <to>
                    <xdr:col>12</xdr:col>
                    <xdr:colOff>104775</xdr:colOff>
                    <xdr:row>22</xdr:row>
                    <xdr:rowOff>76200</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13</xdr:col>
                    <xdr:colOff>257175</xdr:colOff>
                    <xdr:row>20</xdr:row>
                    <xdr:rowOff>142875</xdr:rowOff>
                  </from>
                  <to>
                    <xdr:col>15</xdr:col>
                    <xdr:colOff>142875</xdr:colOff>
                    <xdr:row>22</xdr:row>
                    <xdr:rowOff>57150</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3</xdr:col>
                    <xdr:colOff>47625</xdr:colOff>
                    <xdr:row>56</xdr:row>
                    <xdr:rowOff>161925</xdr:rowOff>
                  </from>
                  <to>
                    <xdr:col>4</xdr:col>
                    <xdr:colOff>581025</xdr:colOff>
                    <xdr:row>58</xdr:row>
                    <xdr:rowOff>76200</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3</xdr:col>
                    <xdr:colOff>47625</xdr:colOff>
                    <xdr:row>63</xdr:row>
                    <xdr:rowOff>152400</xdr:rowOff>
                  </from>
                  <to>
                    <xdr:col>4</xdr:col>
                    <xdr:colOff>581025</xdr:colOff>
                    <xdr:row>65</xdr:row>
                    <xdr:rowOff>66675</xdr:rowOff>
                  </to>
                </anchor>
              </controlPr>
            </control>
          </mc:Choice>
        </mc:AlternateContent>
        <mc:AlternateContent xmlns:mc="http://schemas.openxmlformats.org/markup-compatibility/2006">
          <mc:Choice Requires="x14">
            <control shapeId="13372" r:id="rId63" name="Check Box 60">
              <controlPr defaultSize="0" autoFill="0" autoLine="0" autoPict="0">
                <anchor moveWithCells="1">
                  <from>
                    <xdr:col>3</xdr:col>
                    <xdr:colOff>47625</xdr:colOff>
                    <xdr:row>69</xdr:row>
                    <xdr:rowOff>152400</xdr:rowOff>
                  </from>
                  <to>
                    <xdr:col>4</xdr:col>
                    <xdr:colOff>581025</xdr:colOff>
                    <xdr:row>71</xdr:row>
                    <xdr:rowOff>66675</xdr:rowOff>
                  </to>
                </anchor>
              </controlPr>
            </control>
          </mc:Choice>
        </mc:AlternateContent>
        <mc:AlternateContent xmlns:mc="http://schemas.openxmlformats.org/markup-compatibility/2006">
          <mc:Choice Requires="x14">
            <control shapeId="13373" r:id="rId64" name="Check Box 61">
              <controlPr defaultSize="0" autoFill="0" autoLine="0" autoPict="0">
                <anchor moveWithCells="1">
                  <from>
                    <xdr:col>3</xdr:col>
                    <xdr:colOff>38100</xdr:colOff>
                    <xdr:row>46</xdr:row>
                    <xdr:rowOff>161925</xdr:rowOff>
                  </from>
                  <to>
                    <xdr:col>4</xdr:col>
                    <xdr:colOff>571500</xdr:colOff>
                    <xdr:row>48</xdr:row>
                    <xdr:rowOff>85725</xdr:rowOff>
                  </to>
                </anchor>
              </controlPr>
            </control>
          </mc:Choice>
        </mc:AlternateContent>
        <mc:AlternateContent xmlns:mc="http://schemas.openxmlformats.org/markup-compatibility/2006">
          <mc:Choice Requires="x14">
            <control shapeId="13374" r:id="rId65" name="Check Box 62">
              <controlPr defaultSize="0" autoFill="0" autoLine="0" autoPict="0">
                <anchor moveWithCells="1">
                  <from>
                    <xdr:col>3</xdr:col>
                    <xdr:colOff>38100</xdr:colOff>
                    <xdr:row>47</xdr:row>
                    <xdr:rowOff>161925</xdr:rowOff>
                  </from>
                  <to>
                    <xdr:col>4</xdr:col>
                    <xdr:colOff>571500</xdr:colOff>
                    <xdr:row>49</xdr:row>
                    <xdr:rowOff>76200</xdr:rowOff>
                  </to>
                </anchor>
              </controlPr>
            </control>
          </mc:Choice>
        </mc:AlternateContent>
        <mc:AlternateContent xmlns:mc="http://schemas.openxmlformats.org/markup-compatibility/2006">
          <mc:Choice Requires="x14">
            <control shapeId="13375" r:id="rId66" name="Check Box 63">
              <controlPr defaultSize="0" autoFill="0" autoLine="0" autoPict="0">
                <anchor moveWithCells="1">
                  <from>
                    <xdr:col>3</xdr:col>
                    <xdr:colOff>38100</xdr:colOff>
                    <xdr:row>50</xdr:row>
                    <xdr:rowOff>161925</xdr:rowOff>
                  </from>
                  <to>
                    <xdr:col>4</xdr:col>
                    <xdr:colOff>571500</xdr:colOff>
                    <xdr:row>52</xdr:row>
                    <xdr:rowOff>76200</xdr:rowOff>
                  </to>
                </anchor>
              </controlPr>
            </control>
          </mc:Choice>
        </mc:AlternateContent>
        <mc:AlternateContent xmlns:mc="http://schemas.openxmlformats.org/markup-compatibility/2006">
          <mc:Choice Requires="x14">
            <control shapeId="13376" r:id="rId67" name="Check Box 64">
              <controlPr defaultSize="0" autoFill="0" autoLine="0" autoPict="0">
                <anchor moveWithCells="1">
                  <from>
                    <xdr:col>3</xdr:col>
                    <xdr:colOff>38100</xdr:colOff>
                    <xdr:row>48</xdr:row>
                    <xdr:rowOff>171450</xdr:rowOff>
                  </from>
                  <to>
                    <xdr:col>4</xdr:col>
                    <xdr:colOff>561975</xdr:colOff>
                    <xdr:row>50</xdr:row>
                    <xdr:rowOff>85725</xdr:rowOff>
                  </to>
                </anchor>
              </controlPr>
            </control>
          </mc:Choice>
        </mc:AlternateContent>
        <mc:AlternateContent xmlns:mc="http://schemas.openxmlformats.org/markup-compatibility/2006">
          <mc:Choice Requires="x14">
            <control shapeId="13377" r:id="rId68" name="Check Box 65">
              <controlPr defaultSize="0" autoFill="0" autoLine="0" autoPict="0">
                <anchor moveWithCells="1">
                  <from>
                    <xdr:col>3</xdr:col>
                    <xdr:colOff>38100</xdr:colOff>
                    <xdr:row>49</xdr:row>
                    <xdr:rowOff>161925</xdr:rowOff>
                  </from>
                  <to>
                    <xdr:col>4</xdr:col>
                    <xdr:colOff>561975</xdr:colOff>
                    <xdr:row>51</xdr:row>
                    <xdr:rowOff>76200</xdr:rowOff>
                  </to>
                </anchor>
              </controlPr>
            </control>
          </mc:Choice>
        </mc:AlternateContent>
        <mc:AlternateContent xmlns:mc="http://schemas.openxmlformats.org/markup-compatibility/2006">
          <mc:Choice Requires="x14">
            <control shapeId="13378" r:id="rId69" name="Check Box 66">
              <controlPr defaultSize="0" autoFill="0" autoLine="0" autoPict="0">
                <anchor moveWithCells="1">
                  <from>
                    <xdr:col>3</xdr:col>
                    <xdr:colOff>38100</xdr:colOff>
                    <xdr:row>52</xdr:row>
                    <xdr:rowOff>152400</xdr:rowOff>
                  </from>
                  <to>
                    <xdr:col>4</xdr:col>
                    <xdr:colOff>571500</xdr:colOff>
                    <xdr:row>54</xdr:row>
                    <xdr:rowOff>66675</xdr:rowOff>
                  </to>
                </anchor>
              </controlPr>
            </control>
          </mc:Choice>
        </mc:AlternateContent>
        <mc:AlternateContent xmlns:mc="http://schemas.openxmlformats.org/markup-compatibility/2006">
          <mc:Choice Requires="x14">
            <control shapeId="13379" r:id="rId70" name="Check Box 67">
              <controlPr defaultSize="0" autoFill="0" autoLine="0" autoPict="0">
                <anchor moveWithCells="1">
                  <from>
                    <xdr:col>3</xdr:col>
                    <xdr:colOff>38100</xdr:colOff>
                    <xdr:row>51</xdr:row>
                    <xdr:rowOff>152400</xdr:rowOff>
                  </from>
                  <to>
                    <xdr:col>4</xdr:col>
                    <xdr:colOff>571500</xdr:colOff>
                    <xdr:row>53</xdr:row>
                    <xdr:rowOff>76200</xdr:rowOff>
                  </to>
                </anchor>
              </controlPr>
            </control>
          </mc:Choice>
        </mc:AlternateContent>
        <mc:AlternateContent xmlns:mc="http://schemas.openxmlformats.org/markup-compatibility/2006">
          <mc:Choice Requires="x14">
            <control shapeId="13380" r:id="rId71" name="Check Box 68">
              <controlPr defaultSize="0" autoFill="0" autoLine="0" autoPict="0">
                <anchor moveWithCells="1">
                  <from>
                    <xdr:col>3</xdr:col>
                    <xdr:colOff>38100</xdr:colOff>
                    <xdr:row>55</xdr:row>
                    <xdr:rowOff>152400</xdr:rowOff>
                  </from>
                  <to>
                    <xdr:col>4</xdr:col>
                    <xdr:colOff>571500</xdr:colOff>
                    <xdr:row>57</xdr:row>
                    <xdr:rowOff>66675</xdr:rowOff>
                  </to>
                </anchor>
              </controlPr>
            </control>
          </mc:Choice>
        </mc:AlternateContent>
        <mc:AlternateContent xmlns:mc="http://schemas.openxmlformats.org/markup-compatibility/2006">
          <mc:Choice Requires="x14">
            <control shapeId="13381" r:id="rId72" name="Check Box 69">
              <controlPr defaultSize="0" autoFill="0" autoLine="0" autoPict="0">
                <anchor moveWithCells="1">
                  <from>
                    <xdr:col>3</xdr:col>
                    <xdr:colOff>38100</xdr:colOff>
                    <xdr:row>53</xdr:row>
                    <xdr:rowOff>161925</xdr:rowOff>
                  </from>
                  <to>
                    <xdr:col>4</xdr:col>
                    <xdr:colOff>561975</xdr:colOff>
                    <xdr:row>55</xdr:row>
                    <xdr:rowOff>76200</xdr:rowOff>
                  </to>
                </anchor>
              </controlPr>
            </control>
          </mc:Choice>
        </mc:AlternateContent>
        <mc:AlternateContent xmlns:mc="http://schemas.openxmlformats.org/markup-compatibility/2006">
          <mc:Choice Requires="x14">
            <control shapeId="13382" r:id="rId73" name="Check Box 70">
              <controlPr defaultSize="0" autoFill="0" autoLine="0" autoPict="0">
                <anchor moveWithCells="1">
                  <from>
                    <xdr:col>3</xdr:col>
                    <xdr:colOff>38100</xdr:colOff>
                    <xdr:row>54</xdr:row>
                    <xdr:rowOff>152400</xdr:rowOff>
                  </from>
                  <to>
                    <xdr:col>4</xdr:col>
                    <xdr:colOff>561975</xdr:colOff>
                    <xdr:row>56</xdr:row>
                    <xdr:rowOff>66675</xdr:rowOff>
                  </to>
                </anchor>
              </controlPr>
            </control>
          </mc:Choice>
        </mc:AlternateContent>
        <mc:AlternateContent xmlns:mc="http://schemas.openxmlformats.org/markup-compatibility/2006">
          <mc:Choice Requires="x14">
            <control shapeId="13383" r:id="rId74" name="Check Box 71">
              <controlPr defaultSize="0" autoFill="0" autoLine="0" autoPict="0">
                <anchor moveWithCells="1">
                  <from>
                    <xdr:col>4</xdr:col>
                    <xdr:colOff>561975</xdr:colOff>
                    <xdr:row>58</xdr:row>
                    <xdr:rowOff>152400</xdr:rowOff>
                  </from>
                  <to>
                    <xdr:col>6</xdr:col>
                    <xdr:colOff>228600</xdr:colOff>
                    <xdr:row>60</xdr:row>
                    <xdr:rowOff>76200</xdr:rowOff>
                  </to>
                </anchor>
              </controlPr>
            </control>
          </mc:Choice>
        </mc:AlternateContent>
        <mc:AlternateContent xmlns:mc="http://schemas.openxmlformats.org/markup-compatibility/2006">
          <mc:Choice Requires="x14">
            <control shapeId="13384" r:id="rId75" name="Check Box 72">
              <controlPr defaultSize="0" autoFill="0" autoLine="0" autoPict="0">
                <anchor moveWithCells="1">
                  <from>
                    <xdr:col>4</xdr:col>
                    <xdr:colOff>561975</xdr:colOff>
                    <xdr:row>59</xdr:row>
                    <xdr:rowOff>152400</xdr:rowOff>
                  </from>
                  <to>
                    <xdr:col>6</xdr:col>
                    <xdr:colOff>228600</xdr:colOff>
                    <xdr:row>61</xdr:row>
                    <xdr:rowOff>66675</xdr:rowOff>
                  </to>
                </anchor>
              </controlPr>
            </control>
          </mc:Choice>
        </mc:AlternateContent>
        <mc:AlternateContent xmlns:mc="http://schemas.openxmlformats.org/markup-compatibility/2006">
          <mc:Choice Requires="x14">
            <control shapeId="13385" r:id="rId76" name="Check Box 73">
              <controlPr defaultSize="0" autoFill="0" autoLine="0" autoPict="0">
                <anchor moveWithCells="1">
                  <from>
                    <xdr:col>4</xdr:col>
                    <xdr:colOff>561975</xdr:colOff>
                    <xdr:row>62</xdr:row>
                    <xdr:rowOff>152400</xdr:rowOff>
                  </from>
                  <to>
                    <xdr:col>6</xdr:col>
                    <xdr:colOff>228600</xdr:colOff>
                    <xdr:row>64</xdr:row>
                    <xdr:rowOff>66675</xdr:rowOff>
                  </to>
                </anchor>
              </controlPr>
            </control>
          </mc:Choice>
        </mc:AlternateContent>
        <mc:AlternateContent xmlns:mc="http://schemas.openxmlformats.org/markup-compatibility/2006">
          <mc:Choice Requires="x14">
            <control shapeId="13386" r:id="rId77" name="Check Box 74">
              <controlPr defaultSize="0" autoFill="0" autoLine="0" autoPict="0">
                <anchor moveWithCells="1">
                  <from>
                    <xdr:col>4</xdr:col>
                    <xdr:colOff>561975</xdr:colOff>
                    <xdr:row>60</xdr:row>
                    <xdr:rowOff>161925</xdr:rowOff>
                  </from>
                  <to>
                    <xdr:col>6</xdr:col>
                    <xdr:colOff>209550</xdr:colOff>
                    <xdr:row>62</xdr:row>
                    <xdr:rowOff>76200</xdr:rowOff>
                  </to>
                </anchor>
              </controlPr>
            </control>
          </mc:Choice>
        </mc:AlternateContent>
        <mc:AlternateContent xmlns:mc="http://schemas.openxmlformats.org/markup-compatibility/2006">
          <mc:Choice Requires="x14">
            <control shapeId="13387" r:id="rId78" name="Check Box 75">
              <controlPr defaultSize="0" autoFill="0" autoLine="0" autoPict="0">
                <anchor moveWithCells="1">
                  <from>
                    <xdr:col>4</xdr:col>
                    <xdr:colOff>561975</xdr:colOff>
                    <xdr:row>61</xdr:row>
                    <xdr:rowOff>152400</xdr:rowOff>
                  </from>
                  <to>
                    <xdr:col>6</xdr:col>
                    <xdr:colOff>209550</xdr:colOff>
                    <xdr:row>63</xdr:row>
                    <xdr:rowOff>66675</xdr:rowOff>
                  </to>
                </anchor>
              </controlPr>
            </control>
          </mc:Choice>
        </mc:AlternateContent>
        <mc:AlternateContent xmlns:mc="http://schemas.openxmlformats.org/markup-compatibility/2006">
          <mc:Choice Requires="x14">
            <control shapeId="13388" r:id="rId79" name="Check Box 76">
              <controlPr defaultSize="0" autoFill="0" autoLine="0" autoPict="0">
                <anchor moveWithCells="1">
                  <from>
                    <xdr:col>4</xdr:col>
                    <xdr:colOff>561975</xdr:colOff>
                    <xdr:row>67</xdr:row>
                    <xdr:rowOff>142875</xdr:rowOff>
                  </from>
                  <to>
                    <xdr:col>6</xdr:col>
                    <xdr:colOff>228600</xdr:colOff>
                    <xdr:row>69</xdr:row>
                    <xdr:rowOff>57150</xdr:rowOff>
                  </to>
                </anchor>
              </controlPr>
            </control>
          </mc:Choice>
        </mc:AlternateContent>
        <mc:AlternateContent xmlns:mc="http://schemas.openxmlformats.org/markup-compatibility/2006">
          <mc:Choice Requires="x14">
            <control shapeId="13389" r:id="rId80" name="Check Box 77">
              <controlPr defaultSize="0" autoFill="0" autoLine="0" autoPict="0">
                <anchor moveWithCells="1">
                  <from>
                    <xdr:col>4</xdr:col>
                    <xdr:colOff>561975</xdr:colOff>
                    <xdr:row>65</xdr:row>
                    <xdr:rowOff>152400</xdr:rowOff>
                  </from>
                  <to>
                    <xdr:col>6</xdr:col>
                    <xdr:colOff>209550</xdr:colOff>
                    <xdr:row>67</xdr:row>
                    <xdr:rowOff>66675</xdr:rowOff>
                  </to>
                </anchor>
              </controlPr>
            </control>
          </mc:Choice>
        </mc:AlternateContent>
        <mc:AlternateContent xmlns:mc="http://schemas.openxmlformats.org/markup-compatibility/2006">
          <mc:Choice Requires="x14">
            <control shapeId="13390" r:id="rId81" name="Check Box 78">
              <controlPr defaultSize="0" autoFill="0" autoLine="0" autoPict="0">
                <anchor moveWithCells="1">
                  <from>
                    <xdr:col>4</xdr:col>
                    <xdr:colOff>561975</xdr:colOff>
                    <xdr:row>66</xdr:row>
                    <xdr:rowOff>142875</xdr:rowOff>
                  </from>
                  <to>
                    <xdr:col>6</xdr:col>
                    <xdr:colOff>209550</xdr:colOff>
                    <xdr:row>68</xdr:row>
                    <xdr:rowOff>57150</xdr:rowOff>
                  </to>
                </anchor>
              </controlPr>
            </control>
          </mc:Choice>
        </mc:AlternateContent>
        <mc:AlternateContent xmlns:mc="http://schemas.openxmlformats.org/markup-compatibility/2006">
          <mc:Choice Requires="x14">
            <control shapeId="13391" r:id="rId82" name="Check Box 79">
              <controlPr defaultSize="0" autoFill="0" autoLine="0" autoPict="0">
                <anchor moveWithCells="1">
                  <from>
                    <xdr:col>4</xdr:col>
                    <xdr:colOff>561975</xdr:colOff>
                    <xdr:row>68</xdr:row>
                    <xdr:rowOff>152400</xdr:rowOff>
                  </from>
                  <to>
                    <xdr:col>6</xdr:col>
                    <xdr:colOff>228600</xdr:colOff>
                    <xdr:row>70</xdr:row>
                    <xdr:rowOff>66675</xdr:rowOff>
                  </to>
                </anchor>
              </controlPr>
            </control>
          </mc:Choice>
        </mc:AlternateContent>
        <mc:AlternateContent xmlns:mc="http://schemas.openxmlformats.org/markup-compatibility/2006">
          <mc:Choice Requires="x14">
            <control shapeId="13392" r:id="rId83" name="Check Box 80">
              <controlPr defaultSize="0" autoFill="0" autoLine="0" autoPict="0">
                <anchor moveWithCells="1">
                  <from>
                    <xdr:col>3</xdr:col>
                    <xdr:colOff>28575</xdr:colOff>
                    <xdr:row>70</xdr:row>
                    <xdr:rowOff>152400</xdr:rowOff>
                  </from>
                  <to>
                    <xdr:col>4</xdr:col>
                    <xdr:colOff>561975</xdr:colOff>
                    <xdr:row>72</xdr:row>
                    <xdr:rowOff>76200</xdr:rowOff>
                  </to>
                </anchor>
              </controlPr>
            </control>
          </mc:Choice>
        </mc:AlternateContent>
        <mc:AlternateContent xmlns:mc="http://schemas.openxmlformats.org/markup-compatibility/2006">
          <mc:Choice Requires="x14">
            <control shapeId="13393" r:id="rId84" name="Check Box 81">
              <controlPr defaultSize="0" autoFill="0" autoLine="0" autoPict="0">
                <anchor moveWithCells="1">
                  <from>
                    <xdr:col>3</xdr:col>
                    <xdr:colOff>28575</xdr:colOff>
                    <xdr:row>71</xdr:row>
                    <xdr:rowOff>152400</xdr:rowOff>
                  </from>
                  <to>
                    <xdr:col>4</xdr:col>
                    <xdr:colOff>561975</xdr:colOff>
                    <xdr:row>73</xdr:row>
                    <xdr:rowOff>66675</xdr:rowOff>
                  </to>
                </anchor>
              </controlPr>
            </control>
          </mc:Choice>
        </mc:AlternateContent>
        <mc:AlternateContent xmlns:mc="http://schemas.openxmlformats.org/markup-compatibility/2006">
          <mc:Choice Requires="x14">
            <control shapeId="13394" r:id="rId85" name="Check Box 82">
              <controlPr defaultSize="0" autoFill="0" autoLine="0" autoPict="0">
                <anchor moveWithCells="1">
                  <from>
                    <xdr:col>3</xdr:col>
                    <xdr:colOff>28575</xdr:colOff>
                    <xdr:row>74</xdr:row>
                    <xdr:rowOff>152400</xdr:rowOff>
                  </from>
                  <to>
                    <xdr:col>4</xdr:col>
                    <xdr:colOff>561975</xdr:colOff>
                    <xdr:row>76</xdr:row>
                    <xdr:rowOff>66675</xdr:rowOff>
                  </to>
                </anchor>
              </controlPr>
            </control>
          </mc:Choice>
        </mc:AlternateContent>
        <mc:AlternateContent xmlns:mc="http://schemas.openxmlformats.org/markup-compatibility/2006">
          <mc:Choice Requires="x14">
            <control shapeId="13395" r:id="rId86" name="Check Box 83">
              <controlPr defaultSize="0" autoFill="0" autoLine="0" autoPict="0">
                <anchor moveWithCells="1">
                  <from>
                    <xdr:col>3</xdr:col>
                    <xdr:colOff>28575</xdr:colOff>
                    <xdr:row>72</xdr:row>
                    <xdr:rowOff>161925</xdr:rowOff>
                  </from>
                  <to>
                    <xdr:col>4</xdr:col>
                    <xdr:colOff>552450</xdr:colOff>
                    <xdr:row>74</xdr:row>
                    <xdr:rowOff>76200</xdr:rowOff>
                  </to>
                </anchor>
              </controlPr>
            </control>
          </mc:Choice>
        </mc:AlternateContent>
        <mc:AlternateContent xmlns:mc="http://schemas.openxmlformats.org/markup-compatibility/2006">
          <mc:Choice Requires="x14">
            <control shapeId="13396" r:id="rId87" name="Check Box 84">
              <controlPr defaultSize="0" autoFill="0" autoLine="0" autoPict="0">
                <anchor moveWithCells="1">
                  <from>
                    <xdr:col>3</xdr:col>
                    <xdr:colOff>28575</xdr:colOff>
                    <xdr:row>73</xdr:row>
                    <xdr:rowOff>152400</xdr:rowOff>
                  </from>
                  <to>
                    <xdr:col>4</xdr:col>
                    <xdr:colOff>552450</xdr:colOff>
                    <xdr:row>75</xdr:row>
                    <xdr:rowOff>66675</xdr:rowOff>
                  </to>
                </anchor>
              </controlPr>
            </control>
          </mc:Choice>
        </mc:AlternateContent>
        <mc:AlternateContent xmlns:mc="http://schemas.openxmlformats.org/markup-compatibility/2006">
          <mc:Choice Requires="x14">
            <control shapeId="13397" r:id="rId88" name="Check Box 85">
              <controlPr defaultSize="0" autoFill="0" autoLine="0" autoPict="0">
                <anchor moveWithCells="1">
                  <from>
                    <xdr:col>3</xdr:col>
                    <xdr:colOff>28575</xdr:colOff>
                    <xdr:row>76</xdr:row>
                    <xdr:rowOff>142875</xdr:rowOff>
                  </from>
                  <to>
                    <xdr:col>4</xdr:col>
                    <xdr:colOff>561975</xdr:colOff>
                    <xdr:row>78</xdr:row>
                    <xdr:rowOff>57150</xdr:rowOff>
                  </to>
                </anchor>
              </controlPr>
            </control>
          </mc:Choice>
        </mc:AlternateContent>
        <mc:AlternateContent xmlns:mc="http://schemas.openxmlformats.org/markup-compatibility/2006">
          <mc:Choice Requires="x14">
            <control shapeId="13398" r:id="rId89" name="Check Box 86">
              <controlPr defaultSize="0" autoFill="0" autoLine="0" autoPict="0">
                <anchor moveWithCells="1">
                  <from>
                    <xdr:col>3</xdr:col>
                    <xdr:colOff>28575</xdr:colOff>
                    <xdr:row>75</xdr:row>
                    <xdr:rowOff>142875</xdr:rowOff>
                  </from>
                  <to>
                    <xdr:col>4</xdr:col>
                    <xdr:colOff>561975</xdr:colOff>
                    <xdr:row>77</xdr:row>
                    <xdr:rowOff>66675</xdr:rowOff>
                  </to>
                </anchor>
              </controlPr>
            </control>
          </mc:Choice>
        </mc:AlternateContent>
        <mc:AlternateContent xmlns:mc="http://schemas.openxmlformats.org/markup-compatibility/2006">
          <mc:Choice Requires="x14">
            <control shapeId="13399" r:id="rId90" name="Check Box 87">
              <controlPr defaultSize="0" autoFill="0" autoLine="0" autoPict="0">
                <anchor moveWithCells="1">
                  <from>
                    <xdr:col>3</xdr:col>
                    <xdr:colOff>47625</xdr:colOff>
                    <xdr:row>81</xdr:row>
                    <xdr:rowOff>152400</xdr:rowOff>
                  </from>
                  <to>
                    <xdr:col>4</xdr:col>
                    <xdr:colOff>581025</xdr:colOff>
                    <xdr:row>83</xdr:row>
                    <xdr:rowOff>76200</xdr:rowOff>
                  </to>
                </anchor>
              </controlPr>
            </control>
          </mc:Choice>
        </mc:AlternateContent>
        <mc:AlternateContent xmlns:mc="http://schemas.openxmlformats.org/markup-compatibility/2006">
          <mc:Choice Requires="x14">
            <control shapeId="13400" r:id="rId91" name="Check Box 88">
              <controlPr defaultSize="0" autoFill="0" autoLine="0" autoPict="0">
                <anchor moveWithCells="1">
                  <from>
                    <xdr:col>4</xdr:col>
                    <xdr:colOff>571500</xdr:colOff>
                    <xdr:row>80</xdr:row>
                    <xdr:rowOff>161925</xdr:rowOff>
                  </from>
                  <to>
                    <xdr:col>6</xdr:col>
                    <xdr:colOff>228600</xdr:colOff>
                    <xdr:row>82</xdr:row>
                    <xdr:rowOff>76200</xdr:rowOff>
                  </to>
                </anchor>
              </controlPr>
            </control>
          </mc:Choice>
        </mc:AlternateContent>
        <mc:AlternateContent xmlns:mc="http://schemas.openxmlformats.org/markup-compatibility/2006">
          <mc:Choice Requires="x14">
            <control shapeId="13401" r:id="rId92" name="Check Box 89">
              <controlPr defaultSize="0" autoFill="0" autoLine="0" autoPict="0">
                <anchor moveWithCells="1">
                  <from>
                    <xdr:col>3</xdr:col>
                    <xdr:colOff>47625</xdr:colOff>
                    <xdr:row>85</xdr:row>
                    <xdr:rowOff>152400</xdr:rowOff>
                  </from>
                  <to>
                    <xdr:col>4</xdr:col>
                    <xdr:colOff>581025</xdr:colOff>
                    <xdr:row>87</xdr:row>
                    <xdr:rowOff>66675</xdr:rowOff>
                  </to>
                </anchor>
              </controlPr>
            </control>
          </mc:Choice>
        </mc:AlternateContent>
        <mc:AlternateContent xmlns:mc="http://schemas.openxmlformats.org/markup-compatibility/2006">
          <mc:Choice Requires="x14">
            <control shapeId="13402" r:id="rId93" name="Check Box 90">
              <controlPr defaultSize="0" autoFill="0" autoLine="0" autoPict="0">
                <anchor moveWithCells="1">
                  <from>
                    <xdr:col>3</xdr:col>
                    <xdr:colOff>47625</xdr:colOff>
                    <xdr:row>83</xdr:row>
                    <xdr:rowOff>161925</xdr:rowOff>
                  </from>
                  <to>
                    <xdr:col>4</xdr:col>
                    <xdr:colOff>571500</xdr:colOff>
                    <xdr:row>85</xdr:row>
                    <xdr:rowOff>76200</xdr:rowOff>
                  </to>
                </anchor>
              </controlPr>
            </control>
          </mc:Choice>
        </mc:AlternateContent>
        <mc:AlternateContent xmlns:mc="http://schemas.openxmlformats.org/markup-compatibility/2006">
          <mc:Choice Requires="x14">
            <control shapeId="13403" r:id="rId94" name="Check Box 91">
              <controlPr defaultSize="0" autoFill="0" autoLine="0" autoPict="0">
                <anchor moveWithCells="1">
                  <from>
                    <xdr:col>3</xdr:col>
                    <xdr:colOff>47625</xdr:colOff>
                    <xdr:row>84</xdr:row>
                    <xdr:rowOff>152400</xdr:rowOff>
                  </from>
                  <to>
                    <xdr:col>4</xdr:col>
                    <xdr:colOff>571500</xdr:colOff>
                    <xdr:row>86</xdr:row>
                    <xdr:rowOff>66675</xdr:rowOff>
                  </to>
                </anchor>
              </controlPr>
            </control>
          </mc:Choice>
        </mc:AlternateContent>
        <mc:AlternateContent xmlns:mc="http://schemas.openxmlformats.org/markup-compatibility/2006">
          <mc:Choice Requires="x14">
            <control shapeId="13404" r:id="rId95" name="Check Box 92">
              <controlPr defaultSize="0" autoFill="0" autoLine="0" autoPict="0">
                <anchor moveWithCells="1">
                  <from>
                    <xdr:col>3</xdr:col>
                    <xdr:colOff>47625</xdr:colOff>
                    <xdr:row>87</xdr:row>
                    <xdr:rowOff>142875</xdr:rowOff>
                  </from>
                  <to>
                    <xdr:col>4</xdr:col>
                    <xdr:colOff>581025</xdr:colOff>
                    <xdr:row>89</xdr:row>
                    <xdr:rowOff>57150</xdr:rowOff>
                  </to>
                </anchor>
              </controlPr>
            </control>
          </mc:Choice>
        </mc:AlternateContent>
        <mc:AlternateContent xmlns:mc="http://schemas.openxmlformats.org/markup-compatibility/2006">
          <mc:Choice Requires="x14">
            <control shapeId="13405" r:id="rId96" name="Check Box 93">
              <controlPr defaultSize="0" autoFill="0" autoLine="0" autoPict="0">
                <anchor moveWithCells="1">
                  <from>
                    <xdr:col>3</xdr:col>
                    <xdr:colOff>47625</xdr:colOff>
                    <xdr:row>86</xdr:row>
                    <xdr:rowOff>142875</xdr:rowOff>
                  </from>
                  <to>
                    <xdr:col>4</xdr:col>
                    <xdr:colOff>581025</xdr:colOff>
                    <xdr:row>88</xdr:row>
                    <xdr:rowOff>66675</xdr:rowOff>
                  </to>
                </anchor>
              </controlPr>
            </control>
          </mc:Choice>
        </mc:AlternateContent>
        <mc:AlternateContent xmlns:mc="http://schemas.openxmlformats.org/markup-compatibility/2006">
          <mc:Choice Requires="x14">
            <control shapeId="13406" r:id="rId97" name="Check Box 94">
              <controlPr defaultSize="0" autoFill="0" autoLine="0" autoPict="0">
                <anchor moveWithCells="1">
                  <from>
                    <xdr:col>3</xdr:col>
                    <xdr:colOff>47625</xdr:colOff>
                    <xdr:row>90</xdr:row>
                    <xdr:rowOff>142875</xdr:rowOff>
                  </from>
                  <to>
                    <xdr:col>4</xdr:col>
                    <xdr:colOff>581025</xdr:colOff>
                    <xdr:row>92</xdr:row>
                    <xdr:rowOff>57150</xdr:rowOff>
                  </to>
                </anchor>
              </controlPr>
            </control>
          </mc:Choice>
        </mc:AlternateContent>
        <mc:AlternateContent xmlns:mc="http://schemas.openxmlformats.org/markup-compatibility/2006">
          <mc:Choice Requires="x14">
            <control shapeId="13407" r:id="rId98" name="Check Box 95">
              <controlPr defaultSize="0" autoFill="0" autoLine="0" autoPict="0">
                <anchor moveWithCells="1">
                  <from>
                    <xdr:col>3</xdr:col>
                    <xdr:colOff>47625</xdr:colOff>
                    <xdr:row>88</xdr:row>
                    <xdr:rowOff>152400</xdr:rowOff>
                  </from>
                  <to>
                    <xdr:col>4</xdr:col>
                    <xdr:colOff>571500</xdr:colOff>
                    <xdr:row>90</xdr:row>
                    <xdr:rowOff>66675</xdr:rowOff>
                  </to>
                </anchor>
              </controlPr>
            </control>
          </mc:Choice>
        </mc:AlternateContent>
        <mc:AlternateContent xmlns:mc="http://schemas.openxmlformats.org/markup-compatibility/2006">
          <mc:Choice Requires="x14">
            <control shapeId="13408" r:id="rId99" name="Check Box 96">
              <controlPr defaultSize="0" autoFill="0" autoLine="0" autoPict="0">
                <anchor moveWithCells="1">
                  <from>
                    <xdr:col>3</xdr:col>
                    <xdr:colOff>47625</xdr:colOff>
                    <xdr:row>89</xdr:row>
                    <xdr:rowOff>142875</xdr:rowOff>
                  </from>
                  <to>
                    <xdr:col>4</xdr:col>
                    <xdr:colOff>571500</xdr:colOff>
                    <xdr:row>91</xdr:row>
                    <xdr:rowOff>57150</xdr:rowOff>
                  </to>
                </anchor>
              </controlPr>
            </control>
          </mc:Choice>
        </mc:AlternateContent>
        <mc:AlternateContent xmlns:mc="http://schemas.openxmlformats.org/markup-compatibility/2006">
          <mc:Choice Requires="x14">
            <control shapeId="13409" r:id="rId100" name="Check Box 97">
              <controlPr defaultSize="0" autoFill="0" autoLine="0" autoPict="0">
                <anchor moveWithCells="1">
                  <from>
                    <xdr:col>9</xdr:col>
                    <xdr:colOff>247650</xdr:colOff>
                    <xdr:row>88</xdr:row>
                    <xdr:rowOff>152400</xdr:rowOff>
                  </from>
                  <to>
                    <xdr:col>12</xdr:col>
                    <xdr:colOff>66675</xdr:colOff>
                    <xdr:row>90</xdr:row>
                    <xdr:rowOff>66675</xdr:rowOff>
                  </to>
                </anchor>
              </controlPr>
            </control>
          </mc:Choice>
        </mc:AlternateContent>
        <mc:AlternateContent xmlns:mc="http://schemas.openxmlformats.org/markup-compatibility/2006">
          <mc:Choice Requires="x14">
            <control shapeId="13410" r:id="rId101" name="Check Box 98">
              <controlPr defaultSize="0" autoFill="0" autoLine="0" autoPict="0">
                <anchor moveWithCells="1">
                  <from>
                    <xdr:col>9</xdr:col>
                    <xdr:colOff>247650</xdr:colOff>
                    <xdr:row>87</xdr:row>
                    <xdr:rowOff>152400</xdr:rowOff>
                  </from>
                  <to>
                    <xdr:col>12</xdr:col>
                    <xdr:colOff>57150</xdr:colOff>
                    <xdr:row>89</xdr:row>
                    <xdr:rowOff>66675</xdr:rowOff>
                  </to>
                </anchor>
              </controlPr>
            </control>
          </mc:Choice>
        </mc:AlternateContent>
        <mc:AlternateContent xmlns:mc="http://schemas.openxmlformats.org/markup-compatibility/2006">
          <mc:Choice Requires="x14">
            <control shapeId="13411" r:id="rId102" name="Check Box 99">
              <controlPr defaultSize="0" autoFill="0" autoLine="0" autoPict="0">
                <anchor moveWithCells="1">
                  <from>
                    <xdr:col>12</xdr:col>
                    <xdr:colOff>257175</xdr:colOff>
                    <xdr:row>79</xdr:row>
                    <xdr:rowOff>161925</xdr:rowOff>
                  </from>
                  <to>
                    <xdr:col>14</xdr:col>
                    <xdr:colOff>104775</xdr:colOff>
                    <xdr:row>81</xdr:row>
                    <xdr:rowOff>76200</xdr:rowOff>
                  </to>
                </anchor>
              </controlPr>
            </control>
          </mc:Choice>
        </mc:AlternateContent>
        <mc:AlternateContent xmlns:mc="http://schemas.openxmlformats.org/markup-compatibility/2006">
          <mc:Choice Requires="x14">
            <control shapeId="13412" r:id="rId103" name="Check Box 100">
              <controlPr defaultSize="0" autoFill="0" autoLine="0" autoPict="0">
                <anchor moveWithCells="1">
                  <from>
                    <xdr:col>12</xdr:col>
                    <xdr:colOff>257175</xdr:colOff>
                    <xdr:row>78</xdr:row>
                    <xdr:rowOff>161925</xdr:rowOff>
                  </from>
                  <to>
                    <xdr:col>14</xdr:col>
                    <xdr:colOff>104775</xdr:colOff>
                    <xdr:row>80</xdr:row>
                    <xdr:rowOff>76200</xdr:rowOff>
                  </to>
                </anchor>
              </controlPr>
            </control>
          </mc:Choice>
        </mc:AlternateContent>
        <mc:AlternateContent xmlns:mc="http://schemas.openxmlformats.org/markup-compatibility/2006">
          <mc:Choice Requires="x14">
            <control shapeId="13413" r:id="rId104" name="Check Box 101">
              <controlPr defaultSize="0" autoFill="0" autoLine="0" autoPict="0">
                <anchor moveWithCells="1">
                  <from>
                    <xdr:col>8</xdr:col>
                    <xdr:colOff>38100</xdr:colOff>
                    <xdr:row>79</xdr:row>
                    <xdr:rowOff>152400</xdr:rowOff>
                  </from>
                  <to>
                    <xdr:col>10</xdr:col>
                    <xdr:colOff>104775</xdr:colOff>
                    <xdr:row>81</xdr:row>
                    <xdr:rowOff>66675</xdr:rowOff>
                  </to>
                </anchor>
              </controlPr>
            </control>
          </mc:Choice>
        </mc:AlternateContent>
        <mc:AlternateContent xmlns:mc="http://schemas.openxmlformats.org/markup-compatibility/2006">
          <mc:Choice Requires="x14">
            <control shapeId="13414" r:id="rId105" name="Check Box 102">
              <controlPr defaultSize="0" autoFill="0" autoLine="0" autoPict="0">
                <anchor moveWithCells="1">
                  <from>
                    <xdr:col>8</xdr:col>
                    <xdr:colOff>38100</xdr:colOff>
                    <xdr:row>78</xdr:row>
                    <xdr:rowOff>152400</xdr:rowOff>
                  </from>
                  <to>
                    <xdr:col>10</xdr:col>
                    <xdr:colOff>104775</xdr:colOff>
                    <xdr:row>80</xdr:row>
                    <xdr:rowOff>66675</xdr:rowOff>
                  </to>
                </anchor>
              </controlPr>
            </control>
          </mc:Choice>
        </mc:AlternateContent>
        <mc:AlternateContent xmlns:mc="http://schemas.openxmlformats.org/markup-compatibility/2006">
          <mc:Choice Requires="x14">
            <control shapeId="13415" r:id="rId106" name="Check Box 103">
              <controlPr defaultSize="0" autoFill="0" autoLine="0" autoPict="0">
                <anchor moveWithCells="1">
                  <from>
                    <xdr:col>4</xdr:col>
                    <xdr:colOff>571500</xdr:colOff>
                    <xdr:row>79</xdr:row>
                    <xdr:rowOff>152400</xdr:rowOff>
                  </from>
                  <to>
                    <xdr:col>6</xdr:col>
                    <xdr:colOff>228600</xdr:colOff>
                    <xdr:row>81</xdr:row>
                    <xdr:rowOff>66675</xdr:rowOff>
                  </to>
                </anchor>
              </controlPr>
            </control>
          </mc:Choice>
        </mc:AlternateContent>
        <mc:AlternateContent xmlns:mc="http://schemas.openxmlformats.org/markup-compatibility/2006">
          <mc:Choice Requires="x14">
            <control shapeId="13416" r:id="rId107" name="Check Box 104">
              <controlPr defaultSize="0" autoFill="0" autoLine="0" autoPict="0">
                <anchor moveWithCells="1">
                  <from>
                    <xdr:col>4</xdr:col>
                    <xdr:colOff>571500</xdr:colOff>
                    <xdr:row>78</xdr:row>
                    <xdr:rowOff>152400</xdr:rowOff>
                  </from>
                  <to>
                    <xdr:col>6</xdr:col>
                    <xdr:colOff>228600</xdr:colOff>
                    <xdr:row>80</xdr:row>
                    <xdr:rowOff>66675</xdr:rowOff>
                  </to>
                </anchor>
              </controlPr>
            </control>
          </mc:Choice>
        </mc:AlternateContent>
        <mc:AlternateContent xmlns:mc="http://schemas.openxmlformats.org/markup-compatibility/2006">
          <mc:Choice Requires="x14">
            <control shapeId="13417" r:id="rId108" name="Check Box 105">
              <controlPr defaultSize="0" autoFill="0" autoLine="0" autoPict="0">
                <anchor moveWithCells="1">
                  <from>
                    <xdr:col>3</xdr:col>
                    <xdr:colOff>47625</xdr:colOff>
                    <xdr:row>46</xdr:row>
                    <xdr:rowOff>19050</xdr:rowOff>
                  </from>
                  <to>
                    <xdr:col>4</xdr:col>
                    <xdr:colOff>581025</xdr:colOff>
                    <xdr:row>47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03"/>
  <sheetViews>
    <sheetView showGridLines="0" zoomScale="85" zoomScaleNormal="85" zoomScaleSheetLayoutView="100" workbookViewId="0">
      <selection activeCell="O9" sqref="O9"/>
    </sheetView>
  </sheetViews>
  <sheetFormatPr defaultRowHeight="16.5" customHeight="1"/>
  <cols>
    <col min="1" max="1" width="4.625" style="44" customWidth="1"/>
    <col min="2" max="2" width="4" style="44" customWidth="1"/>
    <col min="3" max="3" width="10.25" style="44" customWidth="1"/>
    <col min="4" max="4" width="3.25" style="44" bestFit="1" customWidth="1"/>
    <col min="5" max="5" width="10.375" style="44" customWidth="1"/>
    <col min="6" max="6" width="4.375" style="44" customWidth="1"/>
    <col min="7" max="7" width="5.875" style="44" customWidth="1"/>
    <col min="8" max="8" width="6.125" style="44" customWidth="1"/>
    <col min="9" max="9" width="3.25" style="44" bestFit="1" customWidth="1"/>
    <col min="10" max="10" width="6.125" style="44" customWidth="1"/>
    <col min="11" max="12" width="3.25" style="44" bestFit="1" customWidth="1"/>
    <col min="13" max="14" width="6.125" style="44" customWidth="1"/>
    <col min="15" max="15" width="5.625" style="44" customWidth="1"/>
    <col min="16" max="17" width="3.25" style="44" bestFit="1" customWidth="1"/>
    <col min="18" max="18" width="0.875" style="44" customWidth="1"/>
    <col min="19" max="19" width="6.125" style="142" hidden="1" customWidth="1"/>
    <col min="20" max="20" width="14.25" style="142" hidden="1" customWidth="1"/>
    <col min="21" max="21" width="20" style="142" hidden="1" customWidth="1"/>
    <col min="22" max="22" width="0" style="142" hidden="1" customWidth="1"/>
    <col min="23" max="23" width="4" style="142" hidden="1" customWidth="1"/>
    <col min="24" max="24" width="5" style="142" hidden="1" customWidth="1"/>
    <col min="25" max="25" width="10.875" style="142" hidden="1" customWidth="1"/>
    <col min="26" max="26" width="14.625" style="142" hidden="1" customWidth="1"/>
    <col min="27" max="27" width="34.75" style="142" hidden="1" customWidth="1"/>
    <col min="28" max="28" width="7.125" style="142" hidden="1" customWidth="1"/>
    <col min="29" max="29" width="14.625" style="142" hidden="1" customWidth="1"/>
    <col min="30" max="30" width="16.25" style="142" hidden="1" customWidth="1"/>
    <col min="31" max="31" width="3.5" style="142" hidden="1" customWidth="1"/>
    <col min="32" max="37" width="0" style="142" hidden="1" customWidth="1"/>
    <col min="38" max="16384" width="9" style="112"/>
  </cols>
  <sheetData>
    <row r="1" spans="1:27" ht="16.5" customHeight="1">
      <c r="T1" s="143"/>
      <c r="U1" s="143">
        <v>2</v>
      </c>
    </row>
    <row r="2" spans="1:27" ht="18" customHeight="1">
      <c r="A2" s="70" t="s">
        <v>105</v>
      </c>
      <c r="B2" s="50" t="s">
        <v>106</v>
      </c>
      <c r="T2" s="111"/>
      <c r="U2" s="111" t="s">
        <v>517</v>
      </c>
      <c r="V2" s="142" t="str">
        <f>'表紙～Ｑ1-5'!X40</f>
        <v/>
      </c>
    </row>
    <row r="3" spans="1:27" ht="18" customHeight="1">
      <c r="B3" s="50" t="s">
        <v>107</v>
      </c>
      <c r="T3" s="111"/>
      <c r="U3" s="111" t="s">
        <v>372</v>
      </c>
      <c r="V3" s="142" t="str">
        <f>'表紙～Ｑ1-5'!X41</f>
        <v/>
      </c>
    </row>
    <row r="4" spans="1:27" ht="18" customHeight="1">
      <c r="B4" s="50" t="s">
        <v>108</v>
      </c>
      <c r="T4" s="111"/>
      <c r="U4" s="111" t="s">
        <v>518</v>
      </c>
      <c r="V4" s="142" t="e">
        <f>'表紙～Ｑ1-5'!X46</f>
        <v>#N/A</v>
      </c>
    </row>
    <row r="5" spans="1:27" ht="18" customHeight="1">
      <c r="T5" s="111"/>
      <c r="U5" s="111" t="s">
        <v>432</v>
      </c>
      <c r="V5" s="144">
        <v>1</v>
      </c>
    </row>
    <row r="6" spans="1:27" ht="18" customHeight="1" thickBot="1">
      <c r="B6" s="273" t="s">
        <v>2396</v>
      </c>
      <c r="C6" s="290" t="s">
        <v>57</v>
      </c>
      <c r="D6" s="113"/>
      <c r="E6" s="114" t="s">
        <v>58</v>
      </c>
      <c r="F6" s="114"/>
      <c r="G6" s="114"/>
      <c r="H6" s="114"/>
      <c r="I6" s="113"/>
      <c r="J6" s="114" t="s">
        <v>59</v>
      </c>
      <c r="K6" s="114"/>
      <c r="L6" s="114"/>
      <c r="M6" s="113"/>
      <c r="N6" s="114" t="s">
        <v>60</v>
      </c>
      <c r="O6" s="114"/>
      <c r="P6" s="114"/>
      <c r="Q6" s="115"/>
      <c r="T6" s="111"/>
      <c r="U6" s="111" t="s">
        <v>57</v>
      </c>
      <c r="X6" s="145" t="s">
        <v>2296</v>
      </c>
    </row>
    <row r="7" spans="1:27" ht="18" customHeight="1" thickBot="1">
      <c r="B7" s="274"/>
      <c r="C7" s="291"/>
      <c r="D7" s="116" t="s">
        <v>358</v>
      </c>
      <c r="E7" s="116"/>
      <c r="F7" s="116"/>
      <c r="G7" s="116"/>
      <c r="H7" s="116"/>
      <c r="I7" s="116"/>
      <c r="J7" s="116"/>
      <c r="K7" s="116"/>
      <c r="L7" s="116"/>
      <c r="M7" s="116"/>
      <c r="N7" s="116"/>
      <c r="O7" s="116"/>
      <c r="P7" s="116"/>
      <c r="Q7" s="117"/>
      <c r="T7" s="142" t="s">
        <v>2198</v>
      </c>
      <c r="U7" s="142" t="s">
        <v>2199</v>
      </c>
      <c r="V7" s="142" t="b">
        <v>0</v>
      </c>
      <c r="W7" s="142" t="s">
        <v>485</v>
      </c>
      <c r="X7" s="146" t="str">
        <f>IF(V7=TRUE,W7,"")</f>
        <v/>
      </c>
      <c r="Y7" s="147" t="s">
        <v>2208</v>
      </c>
      <c r="Z7" s="148" t="str">
        <f>X7&amp;X8&amp;X9</f>
        <v/>
      </c>
      <c r="AA7" s="142" t="str">
        <f>IF(V7=TRUE,1,"")</f>
        <v/>
      </c>
    </row>
    <row r="8" spans="1:27" ht="18" customHeight="1">
      <c r="B8" s="274"/>
      <c r="C8" s="291"/>
      <c r="D8" s="116" t="s">
        <v>110</v>
      </c>
      <c r="E8" s="116"/>
      <c r="F8" s="116"/>
      <c r="G8" s="116"/>
      <c r="H8" s="116"/>
      <c r="I8" s="116"/>
      <c r="J8" s="116"/>
      <c r="K8" s="116"/>
      <c r="L8" s="116"/>
      <c r="M8" s="116"/>
      <c r="N8" s="116"/>
      <c r="O8" s="116"/>
      <c r="P8" s="116"/>
      <c r="Q8" s="117"/>
      <c r="U8" s="142" t="s">
        <v>2200</v>
      </c>
      <c r="V8" s="142" t="b">
        <v>0</v>
      </c>
      <c r="W8" s="142" t="s">
        <v>486</v>
      </c>
      <c r="X8" s="146" t="str">
        <f t="shared" ref="X8:X9" si="0">IF(V8=TRUE,W8,"")</f>
        <v/>
      </c>
    </row>
    <row r="9" spans="1:27" ht="18" customHeight="1" thickBot="1">
      <c r="B9" s="274"/>
      <c r="C9" s="291"/>
      <c r="D9" s="116"/>
      <c r="E9" s="116"/>
      <c r="F9" s="116"/>
      <c r="G9" s="116"/>
      <c r="H9" s="116"/>
      <c r="I9" s="116"/>
      <c r="J9" s="116"/>
      <c r="K9" s="116"/>
      <c r="L9" s="116"/>
      <c r="M9" s="116"/>
      <c r="N9" s="118" t="s">
        <v>61</v>
      </c>
      <c r="O9" s="169"/>
      <c r="P9" s="116"/>
      <c r="Q9" s="117"/>
      <c r="T9" s="142" t="s">
        <v>2227</v>
      </c>
      <c r="U9" s="142" t="s">
        <v>2201</v>
      </c>
      <c r="V9" s="142" t="b">
        <v>0</v>
      </c>
      <c r="W9" s="142" t="s">
        <v>487</v>
      </c>
      <c r="X9" s="146" t="str">
        <f t="shared" si="0"/>
        <v/>
      </c>
    </row>
    <row r="10" spans="1:27" ht="18" customHeight="1" thickBot="1">
      <c r="B10" s="274"/>
      <c r="C10" s="291"/>
      <c r="D10" s="116" t="s">
        <v>111</v>
      </c>
      <c r="E10" s="116"/>
      <c r="F10" s="116"/>
      <c r="G10" s="116"/>
      <c r="H10" s="116"/>
      <c r="I10" s="116"/>
      <c r="J10" s="116"/>
      <c r="K10" s="116"/>
      <c r="L10" s="116"/>
      <c r="M10" s="116"/>
      <c r="N10" s="116"/>
      <c r="O10" s="116"/>
      <c r="P10" s="116"/>
      <c r="Q10" s="117"/>
      <c r="U10" s="145"/>
      <c r="X10" s="145"/>
      <c r="Y10" s="147" t="s">
        <v>2206</v>
      </c>
      <c r="Z10" s="148" t="str">
        <f>IF(O9="","",O9)</f>
        <v/>
      </c>
    </row>
    <row r="11" spans="1:27" ht="18" customHeight="1" thickBot="1">
      <c r="B11" s="274"/>
      <c r="C11" s="292"/>
      <c r="D11" s="119"/>
      <c r="E11" s="119"/>
      <c r="F11" s="120"/>
      <c r="G11" s="119" t="s">
        <v>62</v>
      </c>
      <c r="H11" s="119"/>
      <c r="I11" s="119"/>
      <c r="J11" s="119"/>
      <c r="K11" s="119"/>
      <c r="L11" s="120"/>
      <c r="M11" s="119" t="s">
        <v>63</v>
      </c>
      <c r="N11" s="119"/>
      <c r="O11" s="119"/>
      <c r="P11" s="119"/>
      <c r="Q11" s="121"/>
      <c r="T11" s="146" t="s">
        <v>2228</v>
      </c>
      <c r="U11" s="149" t="s">
        <v>62</v>
      </c>
      <c r="V11" s="142" t="b">
        <v>0</v>
      </c>
      <c r="W11" s="142" t="s">
        <v>485</v>
      </c>
      <c r="X11" s="146" t="str">
        <f>IF(V11=TRUE,W11,"")</f>
        <v/>
      </c>
    </row>
    <row r="12" spans="1:27" ht="18" customHeight="1" thickBot="1">
      <c r="B12" s="274"/>
      <c r="C12" s="276" t="s">
        <v>68</v>
      </c>
      <c r="D12" s="113"/>
      <c r="E12" s="114" t="s">
        <v>64</v>
      </c>
      <c r="F12" s="114"/>
      <c r="G12" s="114"/>
      <c r="H12" s="113"/>
      <c r="I12" s="113"/>
      <c r="J12" s="114" t="s">
        <v>65</v>
      </c>
      <c r="K12" s="114"/>
      <c r="L12" s="114"/>
      <c r="M12" s="114"/>
      <c r="N12" s="114"/>
      <c r="O12" s="114"/>
      <c r="P12" s="114"/>
      <c r="Q12" s="115"/>
      <c r="U12" s="149" t="s">
        <v>63</v>
      </c>
      <c r="V12" s="142" t="b">
        <v>0</v>
      </c>
      <c r="W12" s="142" t="s">
        <v>486</v>
      </c>
      <c r="X12" s="146" t="str">
        <f>IF(V12=TRUE,W12,"")</f>
        <v/>
      </c>
      <c r="Y12" s="147" t="s">
        <v>2214</v>
      </c>
      <c r="Z12" s="148" t="str">
        <f>X11&amp;X12</f>
        <v/>
      </c>
      <c r="AA12" s="142">
        <f>COUNTIF(V11:V12,TRUE)</f>
        <v>0</v>
      </c>
    </row>
    <row r="13" spans="1:27" ht="18" customHeight="1" thickBot="1">
      <c r="B13" s="274"/>
      <c r="C13" s="278"/>
      <c r="D13" s="120"/>
      <c r="E13" s="119" t="s">
        <v>66</v>
      </c>
      <c r="F13" s="119"/>
      <c r="G13" s="119"/>
      <c r="H13" s="119"/>
      <c r="I13" s="120"/>
      <c r="J13" s="119" t="s">
        <v>67</v>
      </c>
      <c r="K13" s="119"/>
      <c r="L13" s="119"/>
      <c r="M13" s="120"/>
      <c r="N13" s="119" t="s">
        <v>109</v>
      </c>
      <c r="O13" s="119"/>
      <c r="P13" s="119"/>
      <c r="Q13" s="121"/>
    </row>
    <row r="14" spans="1:27" ht="18" customHeight="1" thickBot="1">
      <c r="B14" s="274"/>
      <c r="C14" s="276" t="s">
        <v>79</v>
      </c>
      <c r="D14" s="113"/>
      <c r="E14" s="114" t="s">
        <v>69</v>
      </c>
      <c r="F14" s="114"/>
      <c r="G14" s="114"/>
      <c r="H14" s="114"/>
      <c r="I14" s="113"/>
      <c r="J14" s="113"/>
      <c r="K14" s="114" t="s">
        <v>70</v>
      </c>
      <c r="L14" s="114"/>
      <c r="M14" s="114"/>
      <c r="N14" s="114"/>
      <c r="O14" s="114"/>
      <c r="P14" s="114"/>
      <c r="Q14" s="115"/>
      <c r="T14" s="145" t="s">
        <v>2229</v>
      </c>
      <c r="U14" s="142" t="s">
        <v>2209</v>
      </c>
      <c r="V14" s="142" t="b">
        <v>0</v>
      </c>
      <c r="W14" s="142" t="s">
        <v>485</v>
      </c>
      <c r="X14" s="146" t="str">
        <f>IF(V14=TRUE,W14,"")</f>
        <v/>
      </c>
      <c r="Y14" s="147" t="s">
        <v>2207</v>
      </c>
      <c r="Z14" s="148" t="str">
        <f>X14&amp;X15&amp;X16&amp;X17&amp;X18</f>
        <v/>
      </c>
    </row>
    <row r="15" spans="1:27" ht="18" customHeight="1">
      <c r="B15" s="274"/>
      <c r="C15" s="277"/>
      <c r="D15" s="122"/>
      <c r="E15" s="116" t="s">
        <v>71</v>
      </c>
      <c r="F15" s="116"/>
      <c r="G15" s="116"/>
      <c r="H15" s="116"/>
      <c r="I15" s="122"/>
      <c r="J15" s="122"/>
      <c r="K15" s="116" t="s">
        <v>72</v>
      </c>
      <c r="L15" s="116"/>
      <c r="M15" s="116"/>
      <c r="N15" s="116"/>
      <c r="O15" s="116"/>
      <c r="P15" s="116"/>
      <c r="Q15" s="117"/>
      <c r="U15" s="142" t="s">
        <v>2210</v>
      </c>
      <c r="V15" s="142" t="b">
        <v>0</v>
      </c>
      <c r="W15" s="142" t="s">
        <v>486</v>
      </c>
      <c r="X15" s="146" t="str">
        <f t="shared" ref="X15:X30" si="1">IF(V15=TRUE,W15,"")</f>
        <v/>
      </c>
      <c r="Y15" s="145" t="s">
        <v>2204</v>
      </c>
      <c r="Z15" s="142">
        <f>COUNTIF(V14:V18,TRUE)</f>
        <v>0</v>
      </c>
    </row>
    <row r="16" spans="1:27" ht="18" customHeight="1">
      <c r="B16" s="274"/>
      <c r="C16" s="277"/>
      <c r="D16" s="122"/>
      <c r="E16" s="116" t="s">
        <v>75</v>
      </c>
      <c r="F16" s="116"/>
      <c r="G16" s="116"/>
      <c r="H16" s="116"/>
      <c r="I16" s="122"/>
      <c r="J16" s="122"/>
      <c r="K16" s="116" t="s">
        <v>73</v>
      </c>
      <c r="L16" s="116"/>
      <c r="M16" s="116"/>
      <c r="N16" s="116"/>
      <c r="O16" s="116"/>
      <c r="P16" s="116"/>
      <c r="Q16" s="117"/>
      <c r="U16" s="142" t="s">
        <v>2211</v>
      </c>
      <c r="V16" s="142" t="b">
        <v>0</v>
      </c>
      <c r="W16" s="142" t="s">
        <v>487</v>
      </c>
      <c r="X16" s="146" t="str">
        <f t="shared" si="1"/>
        <v/>
      </c>
    </row>
    <row r="17" spans="2:27" ht="18" customHeight="1" thickBot="1">
      <c r="B17" s="274"/>
      <c r="C17" s="277"/>
      <c r="D17" s="122"/>
      <c r="E17" s="116" t="s">
        <v>74</v>
      </c>
      <c r="F17" s="116"/>
      <c r="G17" s="116"/>
      <c r="H17" s="116"/>
      <c r="I17" s="122"/>
      <c r="J17" s="122"/>
      <c r="K17" s="116" t="s">
        <v>76</v>
      </c>
      <c r="L17" s="116"/>
      <c r="M17" s="116"/>
      <c r="N17" s="116"/>
      <c r="O17" s="116"/>
      <c r="P17" s="116"/>
      <c r="Q17" s="117"/>
      <c r="U17" s="142" t="s">
        <v>2212</v>
      </c>
      <c r="V17" s="142" t="b">
        <v>0</v>
      </c>
      <c r="W17" s="142" t="s">
        <v>488</v>
      </c>
      <c r="X17" s="146" t="str">
        <f t="shared" si="1"/>
        <v/>
      </c>
    </row>
    <row r="18" spans="2:27" ht="18" customHeight="1" thickBot="1">
      <c r="B18" s="274"/>
      <c r="C18" s="277"/>
      <c r="D18" s="122"/>
      <c r="E18" s="116" t="s">
        <v>77</v>
      </c>
      <c r="F18" s="116"/>
      <c r="G18" s="116"/>
      <c r="H18" s="116"/>
      <c r="I18" s="122"/>
      <c r="J18" s="122"/>
      <c r="K18" s="116" t="s">
        <v>78</v>
      </c>
      <c r="L18" s="116"/>
      <c r="M18" s="116"/>
      <c r="N18" s="116"/>
      <c r="O18" s="116"/>
      <c r="P18" s="116"/>
      <c r="Q18" s="117"/>
      <c r="U18" s="142" t="s">
        <v>2213</v>
      </c>
      <c r="V18" s="142" t="b">
        <v>0</v>
      </c>
      <c r="W18" s="142" t="s">
        <v>489</v>
      </c>
      <c r="X18" s="146" t="str">
        <f t="shared" si="1"/>
        <v/>
      </c>
      <c r="Y18" s="147" t="s">
        <v>2231</v>
      </c>
      <c r="Z18" s="148" t="str">
        <f>X19&amp;X20&amp;X21&amp;X22&amp;X23&amp;X24&amp;X25&amp;X26&amp;X27&amp;X28&amp;X29&amp;X30</f>
        <v/>
      </c>
    </row>
    <row r="19" spans="2:27" ht="18" customHeight="1">
      <c r="B19" s="274"/>
      <c r="C19" s="278"/>
      <c r="D19" s="120"/>
      <c r="E19" s="119" t="s">
        <v>81</v>
      </c>
      <c r="F19" s="119"/>
      <c r="G19" s="119"/>
      <c r="H19" s="119"/>
      <c r="I19" s="120"/>
      <c r="J19" s="120"/>
      <c r="K19" s="119" t="s">
        <v>369</v>
      </c>
      <c r="L19" s="119"/>
      <c r="M19" s="119"/>
      <c r="N19" s="295"/>
      <c r="O19" s="295"/>
      <c r="P19" s="295"/>
      <c r="Q19" s="123" t="s">
        <v>3</v>
      </c>
      <c r="T19" s="145" t="s">
        <v>2231</v>
      </c>
      <c r="U19" s="150" t="s">
        <v>2215</v>
      </c>
      <c r="V19" s="142" t="b">
        <v>0</v>
      </c>
      <c r="W19" s="142" t="s">
        <v>485</v>
      </c>
      <c r="X19" s="146" t="str">
        <f t="shared" si="1"/>
        <v/>
      </c>
      <c r="Y19" s="142">
        <f>N19</f>
        <v>0</v>
      </c>
      <c r="Z19" s="142" t="str">
        <f>IF(N19="","",N19)</f>
        <v/>
      </c>
    </row>
    <row r="20" spans="2:27" ht="18" customHeight="1">
      <c r="B20" s="274"/>
      <c r="C20" s="293" t="s">
        <v>80</v>
      </c>
      <c r="D20" s="124" t="s">
        <v>112</v>
      </c>
      <c r="E20" s="125"/>
      <c r="F20" s="113"/>
      <c r="G20" s="114" t="s">
        <v>116</v>
      </c>
      <c r="H20" s="114"/>
      <c r="I20" s="118"/>
      <c r="J20" s="118"/>
      <c r="K20" s="116" t="s">
        <v>117</v>
      </c>
      <c r="L20" s="114"/>
      <c r="M20" s="125"/>
      <c r="N20" s="125"/>
      <c r="O20" s="126" t="s">
        <v>118</v>
      </c>
      <c r="P20" s="114"/>
      <c r="Q20" s="115"/>
      <c r="U20" s="150" t="s">
        <v>2216</v>
      </c>
      <c r="V20" s="142" t="b">
        <v>0</v>
      </c>
      <c r="W20" s="142" t="s">
        <v>486</v>
      </c>
      <c r="X20" s="146" t="str">
        <f t="shared" si="1"/>
        <v/>
      </c>
    </row>
    <row r="21" spans="2:27" ht="18" customHeight="1">
      <c r="B21" s="274"/>
      <c r="C21" s="294"/>
      <c r="D21" s="127" t="s">
        <v>113</v>
      </c>
      <c r="E21" s="118"/>
      <c r="F21" s="122"/>
      <c r="G21" s="116" t="s">
        <v>114</v>
      </c>
      <c r="H21" s="116"/>
      <c r="I21" s="122"/>
      <c r="J21" s="122"/>
      <c r="K21" s="116" t="s">
        <v>115</v>
      </c>
      <c r="L21" s="116"/>
      <c r="M21" s="122"/>
      <c r="N21" s="122"/>
      <c r="O21" s="128" t="s">
        <v>119</v>
      </c>
      <c r="P21" s="116"/>
      <c r="Q21" s="117"/>
      <c r="U21" s="150" t="s">
        <v>2217</v>
      </c>
      <c r="V21" s="142" t="b">
        <v>0</v>
      </c>
      <c r="W21" s="142" t="s">
        <v>487</v>
      </c>
      <c r="X21" s="146" t="str">
        <f t="shared" si="1"/>
        <v/>
      </c>
    </row>
    <row r="22" spans="2:27" ht="18" customHeight="1">
      <c r="B22" s="274"/>
      <c r="C22" s="129" t="s">
        <v>2234</v>
      </c>
      <c r="D22" s="130"/>
      <c r="E22" s="131" t="s">
        <v>82</v>
      </c>
      <c r="F22" s="130"/>
      <c r="G22" s="131" t="s">
        <v>83</v>
      </c>
      <c r="H22" s="131"/>
      <c r="I22" s="131"/>
      <c r="J22" s="130"/>
      <c r="K22" s="131" t="s">
        <v>84</v>
      </c>
      <c r="L22" s="131"/>
      <c r="M22" s="131"/>
      <c r="N22" s="130"/>
      <c r="O22" s="131" t="s">
        <v>5</v>
      </c>
      <c r="P22" s="131"/>
      <c r="Q22" s="132"/>
      <c r="U22" s="150" t="s">
        <v>2218</v>
      </c>
      <c r="V22" s="142" t="b">
        <v>0</v>
      </c>
      <c r="W22" s="142" t="s">
        <v>488</v>
      </c>
      <c r="X22" s="146" t="str">
        <f t="shared" si="1"/>
        <v/>
      </c>
    </row>
    <row r="23" spans="2:27" ht="18" customHeight="1">
      <c r="B23" s="274"/>
      <c r="C23" s="129" t="s">
        <v>86</v>
      </c>
      <c r="D23" s="130"/>
      <c r="E23" s="131" t="s">
        <v>516</v>
      </c>
      <c r="F23" s="130"/>
      <c r="G23" s="131" t="s">
        <v>85</v>
      </c>
      <c r="H23" s="131"/>
      <c r="I23" s="131"/>
      <c r="J23" s="131"/>
      <c r="K23" s="131"/>
      <c r="L23" s="131"/>
      <c r="M23" s="131"/>
      <c r="N23" s="131"/>
      <c r="O23" s="131"/>
      <c r="P23" s="131"/>
      <c r="Q23" s="132"/>
      <c r="U23" s="150" t="s">
        <v>2219</v>
      </c>
      <c r="V23" s="142" t="b">
        <v>0</v>
      </c>
      <c r="W23" s="142" t="s">
        <v>489</v>
      </c>
      <c r="X23" s="146" t="str">
        <f t="shared" si="1"/>
        <v/>
      </c>
    </row>
    <row r="24" spans="2:27" ht="18" customHeight="1">
      <c r="B24" s="274"/>
      <c r="C24" s="129" t="s">
        <v>87</v>
      </c>
      <c r="D24" s="130"/>
      <c r="E24" s="131" t="s">
        <v>88</v>
      </c>
      <c r="F24" s="130"/>
      <c r="G24" s="130"/>
      <c r="H24" s="131" t="s">
        <v>89</v>
      </c>
      <c r="I24" s="131"/>
      <c r="J24" s="131"/>
      <c r="K24" s="130"/>
      <c r="L24" s="131" t="s">
        <v>4</v>
      </c>
      <c r="M24" s="131"/>
      <c r="N24" s="131"/>
      <c r="O24" s="131"/>
      <c r="P24" s="131"/>
      <c r="Q24" s="132"/>
      <c r="U24" s="150" t="s">
        <v>2220</v>
      </c>
      <c r="V24" s="142" t="b">
        <v>0</v>
      </c>
      <c r="W24" s="142" t="s">
        <v>490</v>
      </c>
      <c r="X24" s="146" t="str">
        <f t="shared" si="1"/>
        <v/>
      </c>
    </row>
    <row r="25" spans="2:27" ht="18" customHeight="1">
      <c r="B25" s="274"/>
      <c r="C25" s="276" t="s">
        <v>97</v>
      </c>
      <c r="D25" s="113"/>
      <c r="E25" s="114" t="s">
        <v>90</v>
      </c>
      <c r="F25" s="114"/>
      <c r="G25" s="114"/>
      <c r="H25" s="114"/>
      <c r="I25" s="114"/>
      <c r="J25" s="113"/>
      <c r="K25" s="114"/>
      <c r="L25" s="114"/>
      <c r="M25" s="114"/>
      <c r="N25" s="114"/>
      <c r="O25" s="114"/>
      <c r="P25" s="114"/>
      <c r="Q25" s="115"/>
      <c r="U25" s="150" t="s">
        <v>2221</v>
      </c>
      <c r="V25" s="142" t="b">
        <v>0</v>
      </c>
      <c r="W25" s="142" t="s">
        <v>491</v>
      </c>
      <c r="X25" s="146" t="str">
        <f t="shared" si="1"/>
        <v/>
      </c>
    </row>
    <row r="26" spans="2:27" ht="18" customHeight="1">
      <c r="B26" s="274"/>
      <c r="C26" s="277"/>
      <c r="D26" s="133"/>
      <c r="E26" s="116" t="s">
        <v>91</v>
      </c>
      <c r="F26" s="116"/>
      <c r="G26" s="116"/>
      <c r="H26" s="116"/>
      <c r="I26" s="116"/>
      <c r="J26" s="122"/>
      <c r="K26" s="116"/>
      <c r="L26" s="116"/>
      <c r="M26" s="116"/>
      <c r="N26" s="116"/>
      <c r="O26" s="116"/>
      <c r="P26" s="116"/>
      <c r="Q26" s="117"/>
      <c r="U26" s="150" t="s">
        <v>2222</v>
      </c>
      <c r="V26" s="142" t="b">
        <v>0</v>
      </c>
      <c r="W26" s="142" t="s">
        <v>492</v>
      </c>
      <c r="X26" s="146" t="str">
        <f t="shared" si="1"/>
        <v/>
      </c>
    </row>
    <row r="27" spans="2:27" ht="18" customHeight="1">
      <c r="B27" s="274"/>
      <c r="C27" s="277"/>
      <c r="D27" s="122"/>
      <c r="E27" s="116" t="s">
        <v>92</v>
      </c>
      <c r="F27" s="116"/>
      <c r="G27" s="116"/>
      <c r="H27" s="116"/>
      <c r="I27" s="116"/>
      <c r="J27" s="116"/>
      <c r="K27" s="116"/>
      <c r="L27" s="116"/>
      <c r="M27" s="116"/>
      <c r="N27" s="116"/>
      <c r="O27" s="116"/>
      <c r="P27" s="116"/>
      <c r="Q27" s="117"/>
      <c r="U27" s="150" t="s">
        <v>2223</v>
      </c>
      <c r="V27" s="142" t="b">
        <v>0</v>
      </c>
      <c r="W27" s="142" t="s">
        <v>493</v>
      </c>
      <c r="X27" s="146" t="str">
        <f t="shared" si="1"/>
        <v/>
      </c>
    </row>
    <row r="28" spans="2:27" ht="18" customHeight="1">
      <c r="B28" s="274"/>
      <c r="C28" s="277"/>
      <c r="D28" s="122"/>
      <c r="E28" s="116" t="s">
        <v>93</v>
      </c>
      <c r="F28" s="116"/>
      <c r="G28" s="116"/>
      <c r="H28" s="116"/>
      <c r="I28" s="116"/>
      <c r="J28" s="116"/>
      <c r="K28" s="116"/>
      <c r="L28" s="116"/>
      <c r="M28" s="116"/>
      <c r="N28" s="116"/>
      <c r="O28" s="116"/>
      <c r="P28" s="116"/>
      <c r="Q28" s="117"/>
      <c r="U28" s="150" t="s">
        <v>2224</v>
      </c>
      <c r="V28" s="142" t="b">
        <v>0</v>
      </c>
      <c r="W28" s="142" t="s">
        <v>494</v>
      </c>
      <c r="X28" s="146" t="str">
        <f t="shared" si="1"/>
        <v/>
      </c>
    </row>
    <row r="29" spans="2:27" ht="18" customHeight="1">
      <c r="B29" s="274"/>
      <c r="C29" s="277"/>
      <c r="D29" s="122"/>
      <c r="E29" s="116" t="s">
        <v>94</v>
      </c>
      <c r="F29" s="116"/>
      <c r="G29" s="116"/>
      <c r="H29" s="116"/>
      <c r="I29" s="116"/>
      <c r="J29" s="116"/>
      <c r="K29" s="116"/>
      <c r="L29" s="116"/>
      <c r="M29" s="116"/>
      <c r="N29" s="116"/>
      <c r="O29" s="116"/>
      <c r="P29" s="116"/>
      <c r="Q29" s="117"/>
      <c r="U29" s="150" t="s">
        <v>2225</v>
      </c>
      <c r="V29" s="142" t="b">
        <v>0</v>
      </c>
      <c r="W29" s="142" t="s">
        <v>495</v>
      </c>
      <c r="X29" s="146" t="str">
        <f t="shared" si="1"/>
        <v/>
      </c>
    </row>
    <row r="30" spans="2:27" ht="18" customHeight="1">
      <c r="B30" s="274"/>
      <c r="C30" s="277"/>
      <c r="D30" s="122"/>
      <c r="E30" s="116" t="s">
        <v>95</v>
      </c>
      <c r="F30" s="116"/>
      <c r="G30" s="116"/>
      <c r="H30" s="116"/>
      <c r="I30" s="116"/>
      <c r="J30" s="116"/>
      <c r="K30" s="116"/>
      <c r="L30" s="116"/>
      <c r="M30" s="116"/>
      <c r="N30" s="116"/>
      <c r="O30" s="116"/>
      <c r="P30" s="116"/>
      <c r="Q30" s="117"/>
      <c r="U30" s="150" t="s">
        <v>480</v>
      </c>
      <c r="V30" s="142" t="b">
        <v>0</v>
      </c>
      <c r="W30" s="142" t="s">
        <v>2226</v>
      </c>
      <c r="X30" s="146" t="str">
        <f t="shared" si="1"/>
        <v/>
      </c>
    </row>
    <row r="31" spans="2:27" ht="18" customHeight="1" thickBot="1">
      <c r="B31" s="274"/>
      <c r="C31" s="278"/>
      <c r="D31" s="120"/>
      <c r="E31" s="119" t="s">
        <v>96</v>
      </c>
      <c r="F31" s="298"/>
      <c r="G31" s="295"/>
      <c r="H31" s="295"/>
      <c r="I31" s="295"/>
      <c r="J31" s="295"/>
      <c r="K31" s="295"/>
      <c r="L31" s="295"/>
      <c r="M31" s="295"/>
      <c r="N31" s="295"/>
      <c r="O31" s="295"/>
      <c r="P31" s="295"/>
      <c r="Q31" s="123" t="s">
        <v>3</v>
      </c>
      <c r="T31" s="145" t="s">
        <v>2232</v>
      </c>
    </row>
    <row r="32" spans="2:27" ht="18" customHeight="1" thickBot="1">
      <c r="B32" s="274"/>
      <c r="C32" s="276" t="s">
        <v>121</v>
      </c>
      <c r="D32" s="113"/>
      <c r="E32" s="114" t="s">
        <v>10</v>
      </c>
      <c r="F32" s="114"/>
      <c r="G32" s="114"/>
      <c r="H32" s="114"/>
      <c r="I32" s="114"/>
      <c r="J32" s="114"/>
      <c r="K32" s="114"/>
      <c r="L32" s="114"/>
      <c r="M32" s="114"/>
      <c r="N32" s="114"/>
      <c r="O32" s="114"/>
      <c r="P32" s="114"/>
      <c r="Q32" s="115"/>
      <c r="T32" s="145" t="s">
        <v>2235</v>
      </c>
      <c r="U32" s="150" t="s">
        <v>2236</v>
      </c>
      <c r="V32" s="142" t="b">
        <v>0</v>
      </c>
      <c r="W32" s="142" t="s">
        <v>485</v>
      </c>
      <c r="X32" s="146" t="str">
        <f>IF(V32=TRUE,W32,"")</f>
        <v/>
      </c>
      <c r="Y32" s="147" t="s">
        <v>2235</v>
      </c>
      <c r="Z32" s="148" t="str">
        <f>X32&amp;X33&amp;X34</f>
        <v/>
      </c>
      <c r="AA32" s="142">
        <f>COUNTIF(V32:V34,TRUE)</f>
        <v>0</v>
      </c>
    </row>
    <row r="33" spans="2:32" ht="18" customHeight="1" thickBot="1">
      <c r="B33" s="274"/>
      <c r="C33" s="277"/>
      <c r="D33" s="122"/>
      <c r="E33" s="116" t="s">
        <v>11</v>
      </c>
      <c r="F33" s="116"/>
      <c r="G33" s="116"/>
      <c r="H33" s="116"/>
      <c r="I33" s="116"/>
      <c r="J33" s="116"/>
      <c r="K33" s="116"/>
      <c r="L33" s="116"/>
      <c r="M33" s="116"/>
      <c r="N33" s="116"/>
      <c r="O33" s="116"/>
      <c r="P33" s="116"/>
      <c r="Q33" s="117"/>
      <c r="U33" s="150" t="s">
        <v>2237</v>
      </c>
      <c r="V33" s="142" t="b">
        <v>0</v>
      </c>
      <c r="W33" s="142" t="s">
        <v>486</v>
      </c>
      <c r="X33" s="146" t="str">
        <f t="shared" ref="X33:X36" si="2">IF(V33=TRUE,W33,"")</f>
        <v/>
      </c>
      <c r="Y33" s="147" t="s">
        <v>2292</v>
      </c>
      <c r="Z33" s="148" t="str">
        <f>X35&amp;X36&amp;X37</f>
        <v/>
      </c>
      <c r="AA33" s="142">
        <f>COUNTIF(V35:V37,TRUE)</f>
        <v>0</v>
      </c>
    </row>
    <row r="34" spans="2:32" ht="18" customHeight="1" thickBot="1">
      <c r="B34" s="274"/>
      <c r="C34" s="277"/>
      <c r="D34" s="122"/>
      <c r="E34" s="116" t="s">
        <v>12</v>
      </c>
      <c r="F34" s="116"/>
      <c r="G34" s="116"/>
      <c r="H34" s="116"/>
      <c r="I34" s="116"/>
      <c r="J34" s="116"/>
      <c r="K34" s="116"/>
      <c r="L34" s="116"/>
      <c r="M34" s="116"/>
      <c r="N34" s="116"/>
      <c r="O34" s="116"/>
      <c r="P34" s="116"/>
      <c r="Q34" s="117"/>
      <c r="U34" s="150" t="s">
        <v>2238</v>
      </c>
      <c r="V34" s="142" t="b">
        <v>0</v>
      </c>
      <c r="W34" s="142" t="s">
        <v>487</v>
      </c>
      <c r="X34" s="146" t="str">
        <f>IF(V34=TRUE,W34,"")</f>
        <v/>
      </c>
    </row>
    <row r="35" spans="2:32" ht="18" customHeight="1" thickBot="1">
      <c r="B35" s="274"/>
      <c r="C35" s="277"/>
      <c r="D35" s="122"/>
      <c r="E35" s="116" t="s">
        <v>13</v>
      </c>
      <c r="F35" s="116"/>
      <c r="G35" s="116"/>
      <c r="H35" s="116"/>
      <c r="I35" s="116"/>
      <c r="J35" s="122"/>
      <c r="K35" s="116"/>
      <c r="L35" s="116"/>
      <c r="M35" s="116"/>
      <c r="N35" s="116"/>
      <c r="O35" s="116"/>
      <c r="P35" s="116"/>
      <c r="Q35" s="117"/>
      <c r="T35" s="145" t="s">
        <v>2242</v>
      </c>
      <c r="U35" s="150" t="s">
        <v>2239</v>
      </c>
      <c r="V35" s="142" t="b">
        <v>0</v>
      </c>
      <c r="W35" s="142" t="s">
        <v>485</v>
      </c>
      <c r="X35" s="146" t="str">
        <f>IF(V35=TRUE,W35,"")</f>
        <v/>
      </c>
      <c r="AC35" s="147" t="s">
        <v>2275</v>
      </c>
      <c r="AD35" s="148" t="str">
        <f>AD47&amp;AD48&amp;AD49&amp;AD50&amp;AD51&amp;AD52&amp;AD53&amp;AD54&amp;AD55&amp;AD56&amp;AD57</f>
        <v/>
      </c>
    </row>
    <row r="36" spans="2:32" ht="18" customHeight="1" thickBot="1">
      <c r="B36" s="274"/>
      <c r="C36" s="277"/>
      <c r="D36" s="122"/>
      <c r="E36" s="116" t="s">
        <v>98</v>
      </c>
      <c r="F36" s="116"/>
      <c r="G36" s="116"/>
      <c r="H36" s="116"/>
      <c r="I36" s="116"/>
      <c r="J36" s="122"/>
      <c r="K36" s="116"/>
      <c r="L36" s="116"/>
      <c r="M36" s="116"/>
      <c r="N36" s="116"/>
      <c r="O36" s="116"/>
      <c r="P36" s="116"/>
      <c r="Q36" s="117"/>
      <c r="U36" s="150" t="s">
        <v>2240</v>
      </c>
      <c r="V36" s="142" t="b">
        <v>0</v>
      </c>
      <c r="W36" s="142" t="s">
        <v>486</v>
      </c>
      <c r="X36" s="146" t="str">
        <f t="shared" si="2"/>
        <v/>
      </c>
      <c r="AC36" s="147" t="s">
        <v>2319</v>
      </c>
      <c r="AD36" s="148" t="str">
        <f>AD59&amp;AD60&amp;AD61</f>
        <v/>
      </c>
      <c r="AE36" s="142">
        <f>COUNTIF(AB59:AB61,TRUE)</f>
        <v>0</v>
      </c>
    </row>
    <row r="37" spans="2:32" ht="18" customHeight="1" thickBot="1">
      <c r="B37" s="274"/>
      <c r="C37" s="277"/>
      <c r="D37" s="122"/>
      <c r="E37" s="116" t="s">
        <v>99</v>
      </c>
      <c r="F37" s="116"/>
      <c r="G37" s="116"/>
      <c r="H37" s="116"/>
      <c r="I37" s="116"/>
      <c r="J37" s="116"/>
      <c r="K37" s="116"/>
      <c r="L37" s="116"/>
      <c r="M37" s="116"/>
      <c r="N37" s="116"/>
      <c r="O37" s="116"/>
      <c r="P37" s="116"/>
      <c r="Q37" s="117"/>
      <c r="U37" s="150" t="s">
        <v>2241</v>
      </c>
      <c r="V37" s="142" t="b">
        <v>0</v>
      </c>
      <c r="W37" s="142" t="s">
        <v>487</v>
      </c>
      <c r="X37" s="146" t="str">
        <f>IF(V37=TRUE,W37,"")</f>
        <v/>
      </c>
      <c r="AC37" s="147" t="s">
        <v>2283</v>
      </c>
      <c r="AD37" s="148" t="str">
        <f>AD63&amp;AD64&amp;AD65&amp;AD66&amp;AD67</f>
        <v/>
      </c>
    </row>
    <row r="38" spans="2:32" ht="18" customHeight="1" thickBot="1">
      <c r="B38" s="274"/>
      <c r="C38" s="277"/>
      <c r="D38" s="122"/>
      <c r="E38" s="116" t="s">
        <v>100</v>
      </c>
      <c r="F38" s="116"/>
      <c r="G38" s="116"/>
      <c r="H38" s="116"/>
      <c r="I38" s="116"/>
      <c r="J38" s="116"/>
      <c r="K38" s="116"/>
      <c r="L38" s="116"/>
      <c r="M38" s="116"/>
      <c r="N38" s="116"/>
      <c r="O38" s="116"/>
      <c r="P38" s="116"/>
      <c r="Q38" s="117"/>
      <c r="T38" s="145" t="s">
        <v>2246</v>
      </c>
      <c r="U38" s="151" t="s">
        <v>2243</v>
      </c>
      <c r="V38" s="142" t="b">
        <v>0</v>
      </c>
      <c r="W38" s="142" t="s">
        <v>485</v>
      </c>
      <c r="X38" s="146" t="str">
        <f>IF(V38=TRUE,W38,"")</f>
        <v/>
      </c>
      <c r="Y38" s="147" t="s">
        <v>2246</v>
      </c>
      <c r="Z38" s="148" t="str">
        <f>X38&amp;X39&amp;X40&amp;X41</f>
        <v/>
      </c>
      <c r="AA38" s="142">
        <f>COUNTIF(V38:V41,TRUE)</f>
        <v>0</v>
      </c>
      <c r="AC38" s="147" t="s">
        <v>2287</v>
      </c>
      <c r="AD38" s="148" t="str">
        <f>AD68&amp;AD69&amp;AD70&amp;AD71</f>
        <v/>
      </c>
      <c r="AF38" s="145" t="s">
        <v>2369</v>
      </c>
    </row>
    <row r="39" spans="2:32" ht="18" customHeight="1" thickBot="1">
      <c r="B39" s="274"/>
      <c r="C39" s="277"/>
      <c r="D39" s="122"/>
      <c r="E39" s="116" t="s">
        <v>362</v>
      </c>
      <c r="F39" s="116"/>
      <c r="G39" s="116"/>
      <c r="H39" s="116"/>
      <c r="I39" s="116"/>
      <c r="J39" s="122"/>
      <c r="K39" s="116"/>
      <c r="L39" s="116"/>
      <c r="M39" s="116"/>
      <c r="N39" s="116"/>
      <c r="O39" s="116"/>
      <c r="P39" s="116"/>
      <c r="Q39" s="117"/>
      <c r="U39" s="151" t="s">
        <v>2244</v>
      </c>
      <c r="V39" s="142" t="b">
        <v>0</v>
      </c>
      <c r="W39" s="142" t="s">
        <v>486</v>
      </c>
      <c r="X39" s="146" t="str">
        <f t="shared" ref="X39:X68" si="3">IF(V39=TRUE,W39,"")</f>
        <v/>
      </c>
      <c r="Y39" s="147" t="s">
        <v>2247</v>
      </c>
      <c r="Z39" s="148" t="str">
        <f>X42&amp;X43</f>
        <v/>
      </c>
      <c r="AA39" s="142">
        <f>COUNTIF(V42:V43,TRUE)</f>
        <v>0</v>
      </c>
      <c r="AC39" s="147" t="s">
        <v>2291</v>
      </c>
      <c r="AD39" s="148" t="str">
        <f>AD73&amp;AD74&amp;AD75&amp;AD76</f>
        <v/>
      </c>
      <c r="AE39" s="142" t="s">
        <v>2370</v>
      </c>
      <c r="AF39" s="152" t="str">
        <f>IF($AD$39=AE39,1,"")</f>
        <v/>
      </c>
    </row>
    <row r="40" spans="2:32" ht="18" customHeight="1" thickBot="1">
      <c r="B40" s="274"/>
      <c r="C40" s="277"/>
      <c r="D40" s="122"/>
      <c r="E40" s="116" t="s">
        <v>101</v>
      </c>
      <c r="F40" s="116"/>
      <c r="G40" s="116"/>
      <c r="H40" s="116"/>
      <c r="I40" s="116"/>
      <c r="J40" s="122"/>
      <c r="K40" s="116"/>
      <c r="L40" s="116"/>
      <c r="M40" s="116"/>
      <c r="N40" s="116"/>
      <c r="O40" s="116"/>
      <c r="P40" s="116"/>
      <c r="Q40" s="117"/>
      <c r="U40" s="151" t="s">
        <v>2245</v>
      </c>
      <c r="V40" s="142" t="b">
        <v>0</v>
      </c>
      <c r="W40" s="142" t="s">
        <v>487</v>
      </c>
      <c r="X40" s="146" t="str">
        <f t="shared" si="3"/>
        <v/>
      </c>
      <c r="Y40" s="147" t="s">
        <v>2252</v>
      </c>
      <c r="Z40" s="148" t="str">
        <f>X44&amp;X45&amp;X47</f>
        <v/>
      </c>
      <c r="AA40" s="142">
        <f>COUNTIF(V44:V47,TRUE)</f>
        <v>0</v>
      </c>
      <c r="AC40" s="147" t="s">
        <v>2305</v>
      </c>
      <c r="AD40" s="148" t="str">
        <f>AD78&amp;AD79&amp;AD80&amp;AD81&amp;AD82&amp;AD83&amp;AD84&amp;AD85</f>
        <v/>
      </c>
      <c r="AE40" s="142" t="s">
        <v>2371</v>
      </c>
      <c r="AF40" s="154" t="str">
        <f t="shared" ref="AF40:AF47" si="4">IF($AD$39=AE40,1,"")</f>
        <v/>
      </c>
    </row>
    <row r="41" spans="2:32" ht="18" customHeight="1" thickBot="1">
      <c r="B41" s="274"/>
      <c r="C41" s="277"/>
      <c r="D41" s="122"/>
      <c r="E41" s="116" t="s">
        <v>102</v>
      </c>
      <c r="F41" s="116"/>
      <c r="G41" s="116"/>
      <c r="H41" s="116"/>
      <c r="I41" s="116"/>
      <c r="J41" s="122"/>
      <c r="K41" s="116"/>
      <c r="L41" s="116"/>
      <c r="M41" s="116"/>
      <c r="N41" s="116"/>
      <c r="O41" s="116"/>
      <c r="P41" s="116"/>
      <c r="Q41" s="117"/>
      <c r="T41" s="145"/>
      <c r="U41" s="150" t="s">
        <v>2293</v>
      </c>
      <c r="V41" s="142" t="b">
        <v>0</v>
      </c>
      <c r="W41" s="142" t="s">
        <v>488</v>
      </c>
      <c r="X41" s="146" t="str">
        <f t="shared" si="3"/>
        <v/>
      </c>
      <c r="Y41" s="147" t="s">
        <v>2259</v>
      </c>
      <c r="Z41" s="148" t="str">
        <f>X48&amp;X49&amp;X50&amp;X51&amp;X52&amp;X53&amp;X54</f>
        <v/>
      </c>
      <c r="AC41" s="147" t="s">
        <v>2312</v>
      </c>
      <c r="AD41" s="148" t="str">
        <f>AD87&amp;AD88&amp;AD89&amp;AD90&amp;AD91&amp;AD92&amp;AD94</f>
        <v/>
      </c>
      <c r="AE41" s="142" t="s">
        <v>2372</v>
      </c>
      <c r="AF41" s="154" t="str">
        <f t="shared" si="4"/>
        <v/>
      </c>
    </row>
    <row r="42" spans="2:32" ht="18" customHeight="1" thickBot="1">
      <c r="B42" s="274"/>
      <c r="C42" s="277"/>
      <c r="D42" s="122"/>
      <c r="E42" s="116" t="s">
        <v>103</v>
      </c>
      <c r="F42" s="116"/>
      <c r="G42" s="116"/>
      <c r="H42" s="116"/>
      <c r="I42" s="116"/>
      <c r="J42" s="122"/>
      <c r="K42" s="116"/>
      <c r="L42" s="116"/>
      <c r="M42" s="116"/>
      <c r="N42" s="116"/>
      <c r="O42" s="116"/>
      <c r="P42" s="116"/>
      <c r="Q42" s="117"/>
      <c r="T42" s="145" t="s">
        <v>2247</v>
      </c>
      <c r="U42" s="150" t="s">
        <v>2248</v>
      </c>
      <c r="V42" s="142" t="b">
        <v>0</v>
      </c>
      <c r="W42" s="142" t="s">
        <v>485</v>
      </c>
      <c r="X42" s="146" t="str">
        <f t="shared" si="3"/>
        <v/>
      </c>
      <c r="Y42" s="147" t="s">
        <v>2272</v>
      </c>
      <c r="Z42" s="148" t="str">
        <f>X56&amp;X57&amp;X58&amp;X59&amp;X60&amp;X61&amp;X62&amp;X63&amp;X64&amp;X65&amp;X66&amp;X67&amp;X68</f>
        <v/>
      </c>
      <c r="AB42" s="152" t="s">
        <v>2388</v>
      </c>
      <c r="AC42" s="153" t="s">
        <v>2322</v>
      </c>
      <c r="AD42" s="148" t="str">
        <f>AD95&amp;AD96&amp;AD97&amp;AD98&amp;AD99&amp;AD100</f>
        <v/>
      </c>
      <c r="AE42" s="142" t="s">
        <v>2373</v>
      </c>
      <c r="AF42" s="154" t="str">
        <f t="shared" si="4"/>
        <v/>
      </c>
    </row>
    <row r="43" spans="2:32" ht="18" customHeight="1">
      <c r="B43" s="274"/>
      <c r="C43" s="277"/>
      <c r="D43" s="133"/>
      <c r="E43" s="116" t="s">
        <v>104</v>
      </c>
      <c r="F43" s="116"/>
      <c r="G43" s="116"/>
      <c r="H43" s="116"/>
      <c r="I43" s="116"/>
      <c r="J43" s="122"/>
      <c r="K43" s="116"/>
      <c r="L43" s="116"/>
      <c r="M43" s="116"/>
      <c r="N43" s="116"/>
      <c r="O43" s="116"/>
      <c r="P43" s="116"/>
      <c r="Q43" s="117"/>
      <c r="U43" s="150" t="s">
        <v>2249</v>
      </c>
      <c r="V43" s="142" t="b">
        <v>0</v>
      </c>
      <c r="W43" s="142" t="s">
        <v>486</v>
      </c>
      <c r="X43" s="146" t="str">
        <f t="shared" si="3"/>
        <v/>
      </c>
      <c r="Y43" s="145" t="s">
        <v>2259</v>
      </c>
      <c r="Z43" s="142">
        <f>F31</f>
        <v>0</v>
      </c>
      <c r="AA43" s="142">
        <f>COUNTIF(V54,TRUE)</f>
        <v>0</v>
      </c>
      <c r="AB43" s="154" t="str">
        <f>IF(F31="","",F31)</f>
        <v/>
      </c>
      <c r="AE43" s="142" t="s">
        <v>2374</v>
      </c>
      <c r="AF43" s="154" t="str">
        <f t="shared" si="4"/>
        <v/>
      </c>
    </row>
    <row r="44" spans="2:32" ht="18" customHeight="1">
      <c r="B44" s="275"/>
      <c r="C44" s="278"/>
      <c r="D44" s="120"/>
      <c r="E44" s="119" t="s">
        <v>367</v>
      </c>
      <c r="F44" s="119"/>
      <c r="G44" s="300"/>
      <c r="H44" s="301"/>
      <c r="I44" s="301"/>
      <c r="J44" s="301"/>
      <c r="K44" s="134"/>
      <c r="L44" s="134" t="s">
        <v>3</v>
      </c>
      <c r="M44" s="119"/>
      <c r="N44" s="299"/>
      <c r="O44" s="299"/>
      <c r="P44" s="299"/>
      <c r="Q44" s="123"/>
      <c r="T44" s="145" t="s">
        <v>2252</v>
      </c>
      <c r="U44" s="150" t="s">
        <v>2250</v>
      </c>
      <c r="V44" s="142" t="b">
        <v>0</v>
      </c>
      <c r="W44" s="142" t="s">
        <v>485</v>
      </c>
      <c r="X44" s="146" t="str">
        <f t="shared" si="3"/>
        <v/>
      </c>
      <c r="Y44" s="145" t="s">
        <v>2272</v>
      </c>
      <c r="Z44" s="142">
        <f>G44</f>
        <v>0</v>
      </c>
      <c r="AA44" s="142">
        <f>COUNTIF(V68,TRUE)</f>
        <v>0</v>
      </c>
      <c r="AB44" s="154" t="str">
        <f>IF(G44="","",G44)</f>
        <v/>
      </c>
      <c r="AE44" s="142" t="s">
        <v>2375</v>
      </c>
      <c r="AF44" s="154" t="str">
        <f t="shared" si="4"/>
        <v/>
      </c>
    </row>
    <row r="45" spans="2:32" ht="18" customHeight="1">
      <c r="U45" s="150" t="s">
        <v>2251</v>
      </c>
      <c r="V45" s="142" t="b">
        <v>0</v>
      </c>
      <c r="W45" s="142" t="s">
        <v>486</v>
      </c>
      <c r="X45" s="146" t="str">
        <f t="shared" si="3"/>
        <v/>
      </c>
      <c r="AE45" s="142" t="s">
        <v>2376</v>
      </c>
      <c r="AF45" s="154" t="str">
        <f t="shared" si="4"/>
        <v/>
      </c>
    </row>
    <row r="46" spans="2:32" ht="9" customHeight="1">
      <c r="X46" s="146" t="str">
        <f t="shared" si="3"/>
        <v/>
      </c>
      <c r="AE46" s="142" t="s">
        <v>2378</v>
      </c>
      <c r="AF46" s="154" t="str">
        <f t="shared" si="4"/>
        <v/>
      </c>
    </row>
    <row r="47" spans="2:32" ht="18" customHeight="1" thickBot="1">
      <c r="B47" s="279" t="str">
        <f>B6</f>
        <v>事　例　４</v>
      </c>
      <c r="C47" s="286" t="s">
        <v>120</v>
      </c>
      <c r="D47" s="135"/>
      <c r="E47" s="114" t="s">
        <v>10</v>
      </c>
      <c r="F47" s="114"/>
      <c r="G47" s="114"/>
      <c r="H47" s="114"/>
      <c r="I47" s="114"/>
      <c r="J47" s="114"/>
      <c r="K47" s="114"/>
      <c r="L47" s="114"/>
      <c r="M47" s="114"/>
      <c r="N47" s="114"/>
      <c r="O47" s="114"/>
      <c r="P47" s="114"/>
      <c r="Q47" s="115"/>
      <c r="U47" s="150" t="s">
        <v>2241</v>
      </c>
      <c r="V47" s="142" t="b">
        <v>0</v>
      </c>
      <c r="W47" s="142" t="s">
        <v>487</v>
      </c>
      <c r="X47" s="146" t="str">
        <f t="shared" si="3"/>
        <v/>
      </c>
      <c r="Y47" s="145"/>
      <c r="Z47" s="145" t="s">
        <v>2275</v>
      </c>
      <c r="AA47" s="150" t="s">
        <v>2294</v>
      </c>
      <c r="AB47" s="142" t="b">
        <v>0</v>
      </c>
      <c r="AC47" s="142" t="s">
        <v>484</v>
      </c>
      <c r="AD47" s="142" t="str">
        <f>IF(AB47=TRUE,AC47,"")</f>
        <v/>
      </c>
      <c r="AE47" s="142" t="s">
        <v>2377</v>
      </c>
      <c r="AF47" s="154" t="str">
        <f t="shared" si="4"/>
        <v/>
      </c>
    </row>
    <row r="48" spans="2:32" ht="18" customHeight="1" thickBot="1">
      <c r="B48" s="280"/>
      <c r="C48" s="287"/>
      <c r="D48" s="118"/>
      <c r="E48" s="116" t="s">
        <v>11</v>
      </c>
      <c r="F48" s="116"/>
      <c r="G48" s="116"/>
      <c r="H48" s="116"/>
      <c r="I48" s="116"/>
      <c r="J48" s="116"/>
      <c r="K48" s="116"/>
      <c r="L48" s="116"/>
      <c r="M48" s="116"/>
      <c r="N48" s="116"/>
      <c r="O48" s="116"/>
      <c r="P48" s="116"/>
      <c r="Q48" s="117"/>
      <c r="T48" s="145" t="s">
        <v>2259</v>
      </c>
      <c r="U48" s="150" t="s">
        <v>2253</v>
      </c>
      <c r="V48" s="142" t="b">
        <v>0</v>
      </c>
      <c r="W48" s="142" t="s">
        <v>484</v>
      </c>
      <c r="X48" s="146" t="str">
        <f t="shared" si="3"/>
        <v/>
      </c>
      <c r="AA48" s="150" t="s">
        <v>2261</v>
      </c>
      <c r="AB48" s="142" t="b">
        <v>0</v>
      </c>
      <c r="AC48" s="142" t="s">
        <v>486</v>
      </c>
      <c r="AD48" s="142" t="str">
        <f t="shared" ref="AD48:AD100" si="5">IF(AB48=TRUE,AC48,"")</f>
        <v/>
      </c>
      <c r="AE48" s="145" t="s">
        <v>2379</v>
      </c>
      <c r="AF48" s="170">
        <f>SUM(AF39:AF47)</f>
        <v>0</v>
      </c>
    </row>
    <row r="49" spans="2:33" ht="18" customHeight="1">
      <c r="B49" s="280"/>
      <c r="C49" s="287"/>
      <c r="D49" s="118"/>
      <c r="E49" s="116" t="s">
        <v>12</v>
      </c>
      <c r="F49" s="116"/>
      <c r="G49" s="116"/>
      <c r="H49" s="116"/>
      <c r="I49" s="116"/>
      <c r="J49" s="116"/>
      <c r="K49" s="116"/>
      <c r="L49" s="116"/>
      <c r="M49" s="116"/>
      <c r="N49" s="116"/>
      <c r="O49" s="116"/>
      <c r="P49" s="116"/>
      <c r="Q49" s="117"/>
      <c r="U49" s="150" t="s">
        <v>2254</v>
      </c>
      <c r="V49" s="142" t="b">
        <v>0</v>
      </c>
      <c r="W49" s="142" t="s">
        <v>486</v>
      </c>
      <c r="X49" s="146" t="str">
        <f t="shared" si="3"/>
        <v/>
      </c>
      <c r="AA49" s="150" t="s">
        <v>2262</v>
      </c>
      <c r="AB49" s="142" t="b">
        <v>0</v>
      </c>
      <c r="AC49" s="142" t="s">
        <v>487</v>
      </c>
      <c r="AD49" s="142" t="str">
        <f t="shared" si="5"/>
        <v/>
      </c>
    </row>
    <row r="50" spans="2:33" ht="18" customHeight="1">
      <c r="B50" s="280"/>
      <c r="C50" s="287"/>
      <c r="D50" s="118"/>
      <c r="E50" s="116" t="s">
        <v>13</v>
      </c>
      <c r="F50" s="116"/>
      <c r="G50" s="116"/>
      <c r="H50" s="116"/>
      <c r="I50" s="116"/>
      <c r="J50" s="118"/>
      <c r="K50" s="116"/>
      <c r="L50" s="116"/>
      <c r="M50" s="116"/>
      <c r="N50" s="116"/>
      <c r="O50" s="116"/>
      <c r="P50" s="116"/>
      <c r="Q50" s="117"/>
      <c r="U50" s="150" t="s">
        <v>2255</v>
      </c>
      <c r="V50" s="142" t="b">
        <v>0</v>
      </c>
      <c r="W50" s="142" t="s">
        <v>487</v>
      </c>
      <c r="X50" s="146" t="str">
        <f t="shared" si="3"/>
        <v/>
      </c>
      <c r="AA50" s="150" t="s">
        <v>2263</v>
      </c>
      <c r="AB50" s="142" t="b">
        <v>0</v>
      </c>
      <c r="AC50" s="142" t="s">
        <v>488</v>
      </c>
      <c r="AD50" s="142" t="str">
        <f t="shared" si="5"/>
        <v/>
      </c>
    </row>
    <row r="51" spans="2:33" ht="18" customHeight="1">
      <c r="B51" s="280"/>
      <c r="C51" s="287"/>
      <c r="D51" s="118"/>
      <c r="E51" s="116" t="s">
        <v>14</v>
      </c>
      <c r="F51" s="116"/>
      <c r="G51" s="116"/>
      <c r="H51" s="116"/>
      <c r="I51" s="116"/>
      <c r="J51" s="118"/>
      <c r="K51" s="116"/>
      <c r="L51" s="116"/>
      <c r="M51" s="116"/>
      <c r="N51" s="116"/>
      <c r="O51" s="116"/>
      <c r="P51" s="116"/>
      <c r="Q51" s="117"/>
      <c r="U51" s="150" t="s">
        <v>2256</v>
      </c>
      <c r="V51" s="142" t="b">
        <v>0</v>
      </c>
      <c r="W51" s="142" t="s">
        <v>488</v>
      </c>
      <c r="X51" s="146" t="str">
        <f t="shared" si="3"/>
        <v/>
      </c>
      <c r="AA51" s="150" t="s">
        <v>2264</v>
      </c>
      <c r="AB51" s="142" t="b">
        <v>0</v>
      </c>
      <c r="AC51" s="142" t="s">
        <v>489</v>
      </c>
      <c r="AD51" s="142" t="str">
        <f t="shared" si="5"/>
        <v/>
      </c>
    </row>
    <row r="52" spans="2:33" ht="18" customHeight="1">
      <c r="B52" s="280"/>
      <c r="C52" s="287"/>
      <c r="D52" s="118"/>
      <c r="E52" s="116" t="s">
        <v>15</v>
      </c>
      <c r="F52" s="116"/>
      <c r="G52" s="116"/>
      <c r="H52" s="116"/>
      <c r="I52" s="116"/>
      <c r="J52" s="118"/>
      <c r="K52" s="116"/>
      <c r="L52" s="116"/>
      <c r="M52" s="116"/>
      <c r="N52" s="116"/>
      <c r="O52" s="116"/>
      <c r="P52" s="116"/>
      <c r="Q52" s="117"/>
      <c r="U52" s="150" t="s">
        <v>2257</v>
      </c>
      <c r="V52" s="142" t="b">
        <v>0</v>
      </c>
      <c r="W52" s="142" t="s">
        <v>489</v>
      </c>
      <c r="X52" s="146" t="str">
        <f t="shared" si="3"/>
        <v/>
      </c>
      <c r="AA52" s="150" t="s">
        <v>2273</v>
      </c>
      <c r="AB52" s="142" t="b">
        <v>0</v>
      </c>
      <c r="AC52" s="142" t="s">
        <v>490</v>
      </c>
      <c r="AD52" s="142" t="str">
        <f t="shared" si="5"/>
        <v/>
      </c>
    </row>
    <row r="53" spans="2:33" ht="18" customHeight="1">
      <c r="B53" s="280"/>
      <c r="C53" s="287"/>
      <c r="D53" s="118"/>
      <c r="E53" s="116" t="s">
        <v>16</v>
      </c>
      <c r="F53" s="116"/>
      <c r="G53" s="116"/>
      <c r="H53" s="116"/>
      <c r="I53" s="116"/>
      <c r="J53" s="118"/>
      <c r="K53" s="116"/>
      <c r="L53" s="116"/>
      <c r="M53" s="116"/>
      <c r="N53" s="116"/>
      <c r="O53" s="116"/>
      <c r="P53" s="116"/>
      <c r="Q53" s="117"/>
      <c r="U53" s="150" t="s">
        <v>2258</v>
      </c>
      <c r="V53" s="142" t="b">
        <v>0</v>
      </c>
      <c r="W53" s="142" t="s">
        <v>490</v>
      </c>
      <c r="X53" s="146" t="str">
        <f t="shared" si="3"/>
        <v/>
      </c>
      <c r="AA53" s="150" t="s">
        <v>2267</v>
      </c>
      <c r="AB53" s="142" t="b">
        <v>0</v>
      </c>
      <c r="AC53" s="142" t="s">
        <v>491</v>
      </c>
      <c r="AD53" s="142" t="str">
        <f t="shared" si="5"/>
        <v/>
      </c>
    </row>
    <row r="54" spans="2:33" ht="18" customHeight="1">
      <c r="B54" s="280"/>
      <c r="C54" s="287"/>
      <c r="D54" s="118"/>
      <c r="E54" s="116" t="s">
        <v>17</v>
      </c>
      <c r="F54" s="116"/>
      <c r="G54" s="116"/>
      <c r="H54" s="116"/>
      <c r="I54" s="116"/>
      <c r="J54" s="118"/>
      <c r="K54" s="116"/>
      <c r="L54" s="116"/>
      <c r="M54" s="116"/>
      <c r="N54" s="116"/>
      <c r="O54" s="116"/>
      <c r="P54" s="116"/>
      <c r="Q54" s="117"/>
      <c r="U54" s="150" t="s">
        <v>480</v>
      </c>
      <c r="V54" s="142" t="b">
        <v>0</v>
      </c>
      <c r="W54" s="142" t="s">
        <v>491</v>
      </c>
      <c r="X54" s="146" t="str">
        <f t="shared" si="3"/>
        <v/>
      </c>
      <c r="AA54" s="150" t="s">
        <v>2268</v>
      </c>
      <c r="AB54" s="142" t="b">
        <v>0</v>
      </c>
      <c r="AC54" s="142" t="s">
        <v>492</v>
      </c>
      <c r="AD54" s="142" t="str">
        <f t="shared" si="5"/>
        <v/>
      </c>
    </row>
    <row r="55" spans="2:33" ht="18" customHeight="1" thickBot="1">
      <c r="B55" s="280"/>
      <c r="C55" s="287"/>
      <c r="D55" s="118"/>
      <c r="E55" s="116" t="s">
        <v>1</v>
      </c>
      <c r="F55" s="116"/>
      <c r="G55" s="116"/>
      <c r="H55" s="116"/>
      <c r="I55" s="116"/>
      <c r="J55" s="118"/>
      <c r="K55" s="116"/>
      <c r="L55" s="116"/>
      <c r="M55" s="116"/>
      <c r="N55" s="116"/>
      <c r="O55" s="116"/>
      <c r="P55" s="116"/>
      <c r="Q55" s="117"/>
      <c r="X55" s="146" t="str">
        <f t="shared" si="3"/>
        <v/>
      </c>
      <c r="AA55" s="150" t="s">
        <v>2269</v>
      </c>
      <c r="AB55" s="142" t="b">
        <v>0</v>
      </c>
      <c r="AC55" s="142" t="s">
        <v>493</v>
      </c>
      <c r="AD55" s="142" t="str">
        <f t="shared" si="5"/>
        <v/>
      </c>
    </row>
    <row r="56" spans="2:33" ht="18" customHeight="1">
      <c r="B56" s="280"/>
      <c r="C56" s="287"/>
      <c r="D56" s="118"/>
      <c r="E56" s="116" t="s">
        <v>18</v>
      </c>
      <c r="F56" s="116"/>
      <c r="G56" s="116"/>
      <c r="H56" s="116"/>
      <c r="I56" s="116"/>
      <c r="J56" s="118"/>
      <c r="K56" s="116"/>
      <c r="L56" s="116"/>
      <c r="M56" s="116"/>
      <c r="N56" s="116"/>
      <c r="O56" s="116"/>
      <c r="P56" s="116"/>
      <c r="Q56" s="117"/>
      <c r="T56" s="145" t="s">
        <v>2272</v>
      </c>
      <c r="U56" s="150" t="s">
        <v>2260</v>
      </c>
      <c r="V56" s="142" t="b">
        <v>0</v>
      </c>
      <c r="W56" s="142" t="s">
        <v>485</v>
      </c>
      <c r="X56" s="146" t="str">
        <f t="shared" si="3"/>
        <v/>
      </c>
      <c r="AA56" s="150" t="s">
        <v>2274</v>
      </c>
      <c r="AB56" s="142" t="b">
        <v>0</v>
      </c>
      <c r="AC56" s="142" t="s">
        <v>494</v>
      </c>
      <c r="AD56" s="142" t="str">
        <f t="shared" si="5"/>
        <v/>
      </c>
      <c r="AG56" s="152" t="s">
        <v>2388</v>
      </c>
    </row>
    <row r="57" spans="2:33" ht="18" customHeight="1" thickBot="1">
      <c r="B57" s="280"/>
      <c r="C57" s="288"/>
      <c r="D57" s="136"/>
      <c r="E57" s="119" t="s">
        <v>19</v>
      </c>
      <c r="F57" s="119"/>
      <c r="G57" s="298"/>
      <c r="H57" s="295"/>
      <c r="I57" s="295"/>
      <c r="J57" s="295"/>
      <c r="K57" s="295"/>
      <c r="L57" s="295"/>
      <c r="M57" s="295"/>
      <c r="N57" s="295"/>
      <c r="O57" s="295"/>
      <c r="P57" s="295"/>
      <c r="Q57" s="121" t="s">
        <v>20</v>
      </c>
      <c r="U57" s="150" t="s">
        <v>2261</v>
      </c>
      <c r="V57" s="142" t="b">
        <v>0</v>
      </c>
      <c r="W57" s="142" t="s">
        <v>486</v>
      </c>
      <c r="X57" s="146" t="str">
        <f t="shared" si="3"/>
        <v/>
      </c>
      <c r="AA57" s="150" t="s">
        <v>480</v>
      </c>
      <c r="AB57" s="142" t="b">
        <v>0</v>
      </c>
      <c r="AC57" s="142" t="s">
        <v>495</v>
      </c>
      <c r="AD57" s="142" t="str">
        <f t="shared" si="5"/>
        <v/>
      </c>
      <c r="AE57" s="142" t="str">
        <f>IF(AB57=TRUE,1,"")</f>
        <v/>
      </c>
      <c r="AF57" s="142">
        <f>G57</f>
        <v>0</v>
      </c>
      <c r="AG57" s="171" t="str">
        <f>IF(G57="","",G57)</f>
        <v/>
      </c>
    </row>
    <row r="58" spans="2:33" ht="18" customHeight="1">
      <c r="B58" s="280"/>
      <c r="C58" s="289" t="s">
        <v>21</v>
      </c>
      <c r="D58" s="125"/>
      <c r="E58" s="114" t="s">
        <v>22</v>
      </c>
      <c r="F58" s="114"/>
      <c r="G58" s="114"/>
      <c r="H58" s="114"/>
      <c r="I58" s="114"/>
      <c r="J58" s="114"/>
      <c r="K58" s="114"/>
      <c r="L58" s="114"/>
      <c r="M58" s="114"/>
      <c r="N58" s="114"/>
      <c r="O58" s="114"/>
      <c r="P58" s="114"/>
      <c r="Q58" s="115"/>
      <c r="U58" s="150" t="s">
        <v>2262</v>
      </c>
      <c r="V58" s="142" t="b">
        <v>0</v>
      </c>
      <c r="W58" s="142" t="s">
        <v>487</v>
      </c>
      <c r="X58" s="146" t="str">
        <f t="shared" si="3"/>
        <v/>
      </c>
      <c r="AD58" s="142" t="str">
        <f t="shared" si="5"/>
        <v/>
      </c>
    </row>
    <row r="59" spans="2:33" ht="18" customHeight="1">
      <c r="B59" s="280"/>
      <c r="C59" s="287"/>
      <c r="D59" s="116"/>
      <c r="E59" s="137" t="s">
        <v>345</v>
      </c>
      <c r="F59" s="116"/>
      <c r="G59" s="116"/>
      <c r="H59" s="116"/>
      <c r="I59" s="116"/>
      <c r="J59" s="116"/>
      <c r="K59" s="116"/>
      <c r="L59" s="116"/>
      <c r="M59" s="116"/>
      <c r="N59" s="116"/>
      <c r="O59" s="116"/>
      <c r="P59" s="116"/>
      <c r="Q59" s="117"/>
      <c r="U59" s="150" t="s">
        <v>2263</v>
      </c>
      <c r="V59" s="142" t="b">
        <v>0</v>
      </c>
      <c r="W59" s="142" t="s">
        <v>488</v>
      </c>
      <c r="X59" s="146" t="str">
        <f t="shared" si="3"/>
        <v/>
      </c>
      <c r="Y59" s="145"/>
      <c r="Z59" s="145" t="s">
        <v>2278</v>
      </c>
      <c r="AA59" s="150" t="s">
        <v>2276</v>
      </c>
      <c r="AB59" s="142" t="b">
        <v>0</v>
      </c>
      <c r="AC59" s="142" t="s">
        <v>484</v>
      </c>
      <c r="AD59" s="142" t="str">
        <f t="shared" si="5"/>
        <v/>
      </c>
    </row>
    <row r="60" spans="2:33" ht="18" customHeight="1">
      <c r="B60" s="280"/>
      <c r="C60" s="287"/>
      <c r="D60" s="116"/>
      <c r="E60" s="118"/>
      <c r="F60" s="116" t="s">
        <v>23</v>
      </c>
      <c r="G60" s="116"/>
      <c r="H60" s="116"/>
      <c r="I60" s="116"/>
      <c r="J60" s="116"/>
      <c r="K60" s="116"/>
      <c r="L60" s="116"/>
      <c r="M60" s="116"/>
      <c r="N60" s="116"/>
      <c r="O60" s="116"/>
      <c r="P60" s="116"/>
      <c r="Q60" s="117"/>
      <c r="U60" s="150" t="s">
        <v>2264</v>
      </c>
      <c r="V60" s="142" t="b">
        <v>0</v>
      </c>
      <c r="W60" s="142" t="s">
        <v>489</v>
      </c>
      <c r="X60" s="146" t="str">
        <f t="shared" si="3"/>
        <v/>
      </c>
      <c r="AA60" s="150" t="s">
        <v>2277</v>
      </c>
      <c r="AB60" s="142" t="b">
        <v>0</v>
      </c>
      <c r="AC60" s="142" t="s">
        <v>486</v>
      </c>
      <c r="AD60" s="142" t="str">
        <f t="shared" si="5"/>
        <v/>
      </c>
    </row>
    <row r="61" spans="2:33" ht="18" customHeight="1">
      <c r="B61" s="280"/>
      <c r="C61" s="287"/>
      <c r="D61" s="116"/>
      <c r="E61" s="118"/>
      <c r="F61" s="116" t="s">
        <v>24</v>
      </c>
      <c r="G61" s="116"/>
      <c r="H61" s="116"/>
      <c r="I61" s="116"/>
      <c r="J61" s="116"/>
      <c r="K61" s="116"/>
      <c r="L61" s="116"/>
      <c r="M61" s="116"/>
      <c r="N61" s="116"/>
      <c r="O61" s="116"/>
      <c r="P61" s="116"/>
      <c r="Q61" s="117"/>
      <c r="U61" s="150" t="s">
        <v>2265</v>
      </c>
      <c r="V61" s="142" t="b">
        <v>0</v>
      </c>
      <c r="W61" s="142" t="s">
        <v>490</v>
      </c>
      <c r="X61" s="146" t="str">
        <f t="shared" si="3"/>
        <v/>
      </c>
      <c r="AA61" s="150" t="s">
        <v>2241</v>
      </c>
      <c r="AB61" s="142" t="b">
        <v>0</v>
      </c>
      <c r="AC61" s="142" t="s">
        <v>487</v>
      </c>
      <c r="AD61" s="142" t="str">
        <f t="shared" si="5"/>
        <v/>
      </c>
    </row>
    <row r="62" spans="2:33" ht="18" customHeight="1">
      <c r="B62" s="280"/>
      <c r="C62" s="287"/>
      <c r="D62" s="116"/>
      <c r="E62" s="118"/>
      <c r="F62" s="116" t="s">
        <v>25</v>
      </c>
      <c r="G62" s="116"/>
      <c r="H62" s="116"/>
      <c r="I62" s="116"/>
      <c r="J62" s="116"/>
      <c r="K62" s="116"/>
      <c r="L62" s="116"/>
      <c r="M62" s="116"/>
      <c r="N62" s="116"/>
      <c r="O62" s="116"/>
      <c r="P62" s="116"/>
      <c r="Q62" s="117"/>
      <c r="U62" s="150" t="s">
        <v>2266</v>
      </c>
      <c r="V62" s="142" t="b">
        <v>0</v>
      </c>
      <c r="W62" s="142" t="s">
        <v>491</v>
      </c>
      <c r="X62" s="146" t="str">
        <f t="shared" si="3"/>
        <v/>
      </c>
      <c r="AD62" s="142" t="str">
        <f t="shared" si="5"/>
        <v/>
      </c>
    </row>
    <row r="63" spans="2:33" ht="18" customHeight="1">
      <c r="B63" s="280"/>
      <c r="C63" s="287"/>
      <c r="D63" s="116"/>
      <c r="E63" s="118"/>
      <c r="F63" s="116" t="s">
        <v>26</v>
      </c>
      <c r="G63" s="116"/>
      <c r="H63" s="116"/>
      <c r="I63" s="116"/>
      <c r="J63" s="116"/>
      <c r="K63" s="116"/>
      <c r="L63" s="116"/>
      <c r="M63" s="116"/>
      <c r="N63" s="116"/>
      <c r="O63" s="116"/>
      <c r="P63" s="116"/>
      <c r="Q63" s="117"/>
      <c r="U63" s="150" t="s">
        <v>2267</v>
      </c>
      <c r="V63" s="142" t="b">
        <v>0</v>
      </c>
      <c r="W63" s="142" t="s">
        <v>492</v>
      </c>
      <c r="X63" s="146" t="str">
        <f t="shared" si="3"/>
        <v/>
      </c>
      <c r="Y63" s="145"/>
      <c r="Z63" s="145" t="s">
        <v>2283</v>
      </c>
      <c r="AA63" s="150" t="s">
        <v>2279</v>
      </c>
      <c r="AB63" s="142" t="b">
        <v>0</v>
      </c>
      <c r="AC63" s="142" t="s">
        <v>484</v>
      </c>
      <c r="AD63" s="142" t="str">
        <f t="shared" si="5"/>
        <v/>
      </c>
    </row>
    <row r="64" spans="2:33" ht="18" customHeight="1">
      <c r="B64" s="280"/>
      <c r="C64" s="287"/>
      <c r="D64" s="116"/>
      <c r="E64" s="118"/>
      <c r="F64" s="116" t="s">
        <v>340</v>
      </c>
      <c r="G64" s="116"/>
      <c r="H64" s="116"/>
      <c r="I64" s="296"/>
      <c r="J64" s="297"/>
      <c r="K64" s="297"/>
      <c r="L64" s="297"/>
      <c r="M64" s="297"/>
      <c r="N64" s="297"/>
      <c r="O64" s="297"/>
      <c r="P64" s="297"/>
      <c r="Q64" s="117" t="s">
        <v>20</v>
      </c>
      <c r="U64" s="150" t="s">
        <v>2268</v>
      </c>
      <c r="V64" s="142" t="b">
        <v>0</v>
      </c>
      <c r="W64" s="142" t="s">
        <v>493</v>
      </c>
      <c r="X64" s="146" t="str">
        <f t="shared" si="3"/>
        <v/>
      </c>
      <c r="AA64" s="150" t="s">
        <v>2280</v>
      </c>
      <c r="AB64" s="142" t="b">
        <v>0</v>
      </c>
      <c r="AC64" s="142" t="s">
        <v>486</v>
      </c>
      <c r="AD64" s="142" t="str">
        <f t="shared" si="5"/>
        <v/>
      </c>
    </row>
    <row r="65" spans="2:33" ht="18" customHeight="1" thickBot="1">
      <c r="B65" s="280"/>
      <c r="C65" s="287"/>
      <c r="D65" s="118"/>
      <c r="E65" s="116" t="s">
        <v>2</v>
      </c>
      <c r="F65" s="116"/>
      <c r="G65" s="116"/>
      <c r="H65" s="116"/>
      <c r="I65" s="116"/>
      <c r="J65" s="116"/>
      <c r="K65" s="116"/>
      <c r="L65" s="116"/>
      <c r="M65" s="116"/>
      <c r="N65" s="116"/>
      <c r="O65" s="116"/>
      <c r="P65" s="116"/>
      <c r="Q65" s="117"/>
      <c r="U65" s="150" t="s">
        <v>2269</v>
      </c>
      <c r="V65" s="142" t="b">
        <v>0</v>
      </c>
      <c r="W65" s="142" t="s">
        <v>494</v>
      </c>
      <c r="X65" s="146" t="str">
        <f t="shared" si="3"/>
        <v/>
      </c>
      <c r="AA65" s="150" t="s">
        <v>2281</v>
      </c>
      <c r="AB65" s="142" t="b">
        <v>0</v>
      </c>
      <c r="AC65" s="142" t="s">
        <v>487</v>
      </c>
      <c r="AD65" s="142" t="str">
        <f t="shared" si="5"/>
        <v/>
      </c>
    </row>
    <row r="66" spans="2:33" ht="18" customHeight="1">
      <c r="B66" s="280"/>
      <c r="C66" s="287"/>
      <c r="D66" s="116"/>
      <c r="E66" s="116" t="s">
        <v>27</v>
      </c>
      <c r="F66" s="116"/>
      <c r="G66" s="116"/>
      <c r="H66" s="116"/>
      <c r="I66" s="116"/>
      <c r="J66" s="116"/>
      <c r="K66" s="116"/>
      <c r="L66" s="116"/>
      <c r="M66" s="116"/>
      <c r="N66" s="116"/>
      <c r="O66" s="116"/>
      <c r="P66" s="116"/>
      <c r="Q66" s="117"/>
      <c r="U66" s="150" t="s">
        <v>2270</v>
      </c>
      <c r="V66" s="142" t="b">
        <v>0</v>
      </c>
      <c r="W66" s="142" t="s">
        <v>495</v>
      </c>
      <c r="X66" s="146" t="str">
        <f t="shared" si="3"/>
        <v/>
      </c>
      <c r="AA66" s="150" t="s">
        <v>2282</v>
      </c>
      <c r="AB66" s="142" t="b">
        <v>0</v>
      </c>
      <c r="AC66" s="142" t="s">
        <v>488</v>
      </c>
      <c r="AD66" s="142" t="str">
        <f t="shared" si="5"/>
        <v/>
      </c>
      <c r="AG66" s="152" t="s">
        <v>2388</v>
      </c>
    </row>
    <row r="67" spans="2:33" ht="18" customHeight="1" thickBot="1">
      <c r="B67" s="280"/>
      <c r="C67" s="287"/>
      <c r="D67" s="116"/>
      <c r="E67" s="118"/>
      <c r="F67" s="116" t="s">
        <v>28</v>
      </c>
      <c r="G67" s="116"/>
      <c r="H67" s="116"/>
      <c r="I67" s="116"/>
      <c r="J67" s="116"/>
      <c r="K67" s="116"/>
      <c r="L67" s="116"/>
      <c r="M67" s="116"/>
      <c r="N67" s="116"/>
      <c r="O67" s="116"/>
      <c r="P67" s="116"/>
      <c r="Q67" s="117"/>
      <c r="U67" s="150" t="s">
        <v>2271</v>
      </c>
      <c r="V67" s="142" t="b">
        <v>0</v>
      </c>
      <c r="W67" s="142" t="s">
        <v>2226</v>
      </c>
      <c r="X67" s="146" t="str">
        <f t="shared" si="3"/>
        <v/>
      </c>
      <c r="AA67" s="150" t="s">
        <v>480</v>
      </c>
      <c r="AB67" s="142" t="b">
        <v>0</v>
      </c>
      <c r="AC67" s="142" t="s">
        <v>489</v>
      </c>
      <c r="AD67" s="142" t="str">
        <f t="shared" si="5"/>
        <v/>
      </c>
      <c r="AE67" s="142" t="str">
        <f>IF(AB67=TRUE,1,"")</f>
        <v/>
      </c>
      <c r="AF67" s="142">
        <f>I64</f>
        <v>0</v>
      </c>
      <c r="AG67" s="171" t="str">
        <f>IF(I64="","",I64)</f>
        <v/>
      </c>
    </row>
    <row r="68" spans="2:33" ht="18" customHeight="1">
      <c r="B68" s="280"/>
      <c r="C68" s="287"/>
      <c r="D68" s="116"/>
      <c r="E68" s="118"/>
      <c r="F68" s="116" t="s">
        <v>29</v>
      </c>
      <c r="G68" s="116"/>
      <c r="H68" s="116"/>
      <c r="I68" s="116"/>
      <c r="J68" s="116"/>
      <c r="K68" s="116"/>
      <c r="L68" s="116"/>
      <c r="M68" s="116"/>
      <c r="N68" s="116"/>
      <c r="O68" s="116"/>
      <c r="P68" s="116"/>
      <c r="Q68" s="117"/>
      <c r="U68" s="150" t="s">
        <v>480</v>
      </c>
      <c r="V68" s="142" t="b">
        <v>0</v>
      </c>
      <c r="W68" s="142" t="s">
        <v>2295</v>
      </c>
      <c r="X68" s="146" t="str">
        <f t="shared" si="3"/>
        <v/>
      </c>
      <c r="Y68" s="145"/>
      <c r="Z68" s="145" t="s">
        <v>2287</v>
      </c>
      <c r="AA68" s="150" t="s">
        <v>2284</v>
      </c>
      <c r="AB68" s="142" t="b">
        <v>0</v>
      </c>
      <c r="AC68" s="142" t="s">
        <v>484</v>
      </c>
      <c r="AD68" s="142" t="str">
        <f t="shared" si="5"/>
        <v/>
      </c>
    </row>
    <row r="69" spans="2:33" ht="18" customHeight="1" thickBot="1">
      <c r="B69" s="280"/>
      <c r="C69" s="287"/>
      <c r="D69" s="116"/>
      <c r="E69" s="118"/>
      <c r="F69" s="116" t="s">
        <v>30</v>
      </c>
      <c r="G69" s="116"/>
      <c r="H69" s="116"/>
      <c r="I69" s="116"/>
      <c r="J69" s="116"/>
      <c r="K69" s="116"/>
      <c r="L69" s="116"/>
      <c r="M69" s="116"/>
      <c r="N69" s="116"/>
      <c r="O69" s="116"/>
      <c r="P69" s="116"/>
      <c r="Q69" s="117"/>
      <c r="AA69" s="150" t="s">
        <v>2285</v>
      </c>
      <c r="AB69" s="142" t="b">
        <v>0</v>
      </c>
      <c r="AC69" s="142" t="s">
        <v>486</v>
      </c>
      <c r="AD69" s="142" t="str">
        <f t="shared" si="5"/>
        <v/>
      </c>
    </row>
    <row r="70" spans="2:33" ht="18" customHeight="1">
      <c r="B70" s="280"/>
      <c r="C70" s="287"/>
      <c r="D70" s="116"/>
      <c r="E70" s="118"/>
      <c r="F70" s="116" t="s">
        <v>339</v>
      </c>
      <c r="G70" s="116"/>
      <c r="H70" s="116"/>
      <c r="I70" s="296"/>
      <c r="J70" s="297"/>
      <c r="K70" s="297"/>
      <c r="L70" s="297"/>
      <c r="M70" s="297"/>
      <c r="N70" s="297"/>
      <c r="O70" s="297"/>
      <c r="P70" s="297"/>
      <c r="Q70" s="117" t="s">
        <v>20</v>
      </c>
      <c r="T70" s="145"/>
      <c r="U70" s="150"/>
      <c r="AA70" s="150" t="s">
        <v>2286</v>
      </c>
      <c r="AB70" s="142" t="b">
        <v>0</v>
      </c>
      <c r="AC70" s="142" t="s">
        <v>487</v>
      </c>
      <c r="AD70" s="142" t="str">
        <f t="shared" si="5"/>
        <v/>
      </c>
      <c r="AG70" s="152" t="s">
        <v>2388</v>
      </c>
    </row>
    <row r="71" spans="2:33" ht="18" customHeight="1" thickBot="1">
      <c r="B71" s="280"/>
      <c r="C71" s="288"/>
      <c r="D71" s="136"/>
      <c r="E71" s="119" t="s">
        <v>4</v>
      </c>
      <c r="F71" s="119"/>
      <c r="G71" s="119"/>
      <c r="H71" s="119"/>
      <c r="I71" s="119"/>
      <c r="J71" s="119"/>
      <c r="K71" s="119"/>
      <c r="L71" s="119"/>
      <c r="M71" s="119"/>
      <c r="N71" s="119"/>
      <c r="O71" s="119"/>
      <c r="P71" s="119"/>
      <c r="Q71" s="121"/>
      <c r="U71" s="150"/>
      <c r="AA71" s="150" t="s">
        <v>480</v>
      </c>
      <c r="AB71" s="142" t="b">
        <v>0</v>
      </c>
      <c r="AC71" s="142" t="s">
        <v>488</v>
      </c>
      <c r="AD71" s="142" t="str">
        <f t="shared" si="5"/>
        <v/>
      </c>
      <c r="AE71" s="142" t="str">
        <f>IF(AB71=TRUE,1,"")</f>
        <v/>
      </c>
      <c r="AF71" s="142">
        <f>I70</f>
        <v>0</v>
      </c>
      <c r="AG71" s="171" t="str">
        <f>IF(I70="","",I70)</f>
        <v/>
      </c>
    </row>
    <row r="72" spans="2:33" ht="18" customHeight="1" thickBot="1">
      <c r="B72" s="280"/>
      <c r="C72" s="289" t="s">
        <v>31</v>
      </c>
      <c r="D72" s="125"/>
      <c r="E72" s="114" t="s">
        <v>32</v>
      </c>
      <c r="F72" s="114"/>
      <c r="G72" s="114"/>
      <c r="H72" s="114"/>
      <c r="I72" s="114"/>
      <c r="J72" s="114"/>
      <c r="K72" s="114"/>
      <c r="L72" s="114"/>
      <c r="M72" s="175"/>
      <c r="N72" s="114" t="s">
        <v>33</v>
      </c>
      <c r="O72" s="175"/>
      <c r="P72" s="282" t="s">
        <v>34</v>
      </c>
      <c r="Q72" s="283"/>
      <c r="U72" s="150"/>
      <c r="AD72" s="142" t="str">
        <f t="shared" si="5"/>
        <v/>
      </c>
    </row>
    <row r="73" spans="2:33" ht="18" customHeight="1" thickBot="1">
      <c r="B73" s="280"/>
      <c r="C73" s="287"/>
      <c r="D73" s="118"/>
      <c r="E73" s="116" t="s">
        <v>35</v>
      </c>
      <c r="F73" s="116"/>
      <c r="G73" s="116"/>
      <c r="H73" s="116"/>
      <c r="I73" s="116"/>
      <c r="J73" s="116"/>
      <c r="K73" s="116"/>
      <c r="L73" s="116"/>
      <c r="M73" s="175"/>
      <c r="N73" s="116" t="s">
        <v>33</v>
      </c>
      <c r="O73" s="175"/>
      <c r="P73" s="284" t="s">
        <v>34</v>
      </c>
      <c r="Q73" s="285"/>
      <c r="U73" s="145" t="s">
        <v>2291</v>
      </c>
      <c r="Y73" s="145"/>
      <c r="Z73" s="145" t="s">
        <v>2291</v>
      </c>
      <c r="AA73" s="150" t="s">
        <v>2288</v>
      </c>
      <c r="AB73" s="142" t="b">
        <v>0</v>
      </c>
      <c r="AC73" s="142" t="s">
        <v>484</v>
      </c>
      <c r="AD73" s="142" t="str">
        <f t="shared" si="5"/>
        <v/>
      </c>
      <c r="AE73" s="172" t="str">
        <f>IF(M72="","",M72)</f>
        <v/>
      </c>
      <c r="AF73" s="166" t="s">
        <v>2327</v>
      </c>
    </row>
    <row r="74" spans="2:33" ht="18" customHeight="1" thickBot="1">
      <c r="B74" s="280"/>
      <c r="C74" s="287"/>
      <c r="D74" s="138"/>
      <c r="E74" s="116" t="s">
        <v>36</v>
      </c>
      <c r="F74" s="116"/>
      <c r="G74" s="116"/>
      <c r="H74" s="116"/>
      <c r="I74" s="116"/>
      <c r="J74" s="116"/>
      <c r="K74" s="116"/>
      <c r="L74" s="116"/>
      <c r="M74" s="114"/>
      <c r="N74" s="116"/>
      <c r="O74" s="114"/>
      <c r="P74" s="139"/>
      <c r="Q74" s="140"/>
      <c r="U74" s="150"/>
      <c r="AA74" s="150" t="s">
        <v>2289</v>
      </c>
      <c r="AB74" s="142" t="b">
        <v>0</v>
      </c>
      <c r="AC74" s="142" t="s">
        <v>486</v>
      </c>
      <c r="AD74" s="142" t="str">
        <f t="shared" si="5"/>
        <v/>
      </c>
      <c r="AE74" s="172" t="str">
        <f>IF(O72="","",O72)</f>
        <v/>
      </c>
      <c r="AF74" s="173" t="s">
        <v>2328</v>
      </c>
    </row>
    <row r="75" spans="2:33" ht="18" customHeight="1" thickBot="1">
      <c r="B75" s="280"/>
      <c r="C75" s="288"/>
      <c r="D75" s="136"/>
      <c r="E75" s="119" t="s">
        <v>5</v>
      </c>
      <c r="F75" s="119"/>
      <c r="G75" s="119"/>
      <c r="H75" s="119"/>
      <c r="I75" s="136"/>
      <c r="J75" s="136"/>
      <c r="K75" s="119"/>
      <c r="L75" s="119"/>
      <c r="M75" s="119"/>
      <c r="N75" s="119"/>
      <c r="O75" s="119"/>
      <c r="P75" s="119"/>
      <c r="Q75" s="121"/>
      <c r="U75" s="150"/>
      <c r="AA75" s="150" t="s">
        <v>2290</v>
      </c>
      <c r="AB75" s="142" t="b">
        <v>0</v>
      </c>
      <c r="AC75" s="142" t="s">
        <v>487</v>
      </c>
      <c r="AD75" s="142" t="str">
        <f t="shared" si="5"/>
        <v/>
      </c>
      <c r="AE75" s="172" t="str">
        <f>IF(M73="","",M73)</f>
        <v/>
      </c>
      <c r="AF75" s="173" t="s">
        <v>2329</v>
      </c>
    </row>
    <row r="76" spans="2:33" ht="18" customHeight="1" thickBot="1">
      <c r="B76" s="280"/>
      <c r="C76" s="289" t="s">
        <v>37</v>
      </c>
      <c r="D76" s="125"/>
      <c r="E76" s="114" t="s">
        <v>6</v>
      </c>
      <c r="F76" s="114"/>
      <c r="G76" s="114"/>
      <c r="H76" s="114"/>
      <c r="I76" s="114"/>
      <c r="J76" s="114"/>
      <c r="K76" s="114"/>
      <c r="L76" s="114"/>
      <c r="M76" s="114"/>
      <c r="N76" s="114"/>
      <c r="O76" s="114"/>
      <c r="P76" s="114"/>
      <c r="Q76" s="115"/>
      <c r="U76" s="150"/>
      <c r="AA76" s="150" t="s">
        <v>2241</v>
      </c>
      <c r="AB76" s="142" t="b">
        <v>0</v>
      </c>
      <c r="AC76" s="142" t="s">
        <v>488</v>
      </c>
      <c r="AD76" s="142" t="str">
        <f t="shared" si="5"/>
        <v/>
      </c>
      <c r="AE76" s="172" t="str">
        <f>IF(O73="","",O73)</f>
        <v/>
      </c>
      <c r="AF76" s="174" t="s">
        <v>2330</v>
      </c>
    </row>
    <row r="77" spans="2:33" ht="18" customHeight="1">
      <c r="B77" s="280"/>
      <c r="C77" s="287"/>
      <c r="D77" s="118"/>
      <c r="E77" s="116" t="s">
        <v>7</v>
      </c>
      <c r="F77" s="116"/>
      <c r="G77" s="116"/>
      <c r="H77" s="116"/>
      <c r="I77" s="116"/>
      <c r="J77" s="116"/>
      <c r="K77" s="116"/>
      <c r="L77" s="116"/>
      <c r="M77" s="116"/>
      <c r="N77" s="116"/>
      <c r="O77" s="116"/>
      <c r="P77" s="116"/>
      <c r="Q77" s="117"/>
      <c r="U77" s="150"/>
      <c r="AD77" s="142" t="str">
        <f t="shared" si="5"/>
        <v/>
      </c>
    </row>
    <row r="78" spans="2:33" ht="18" customHeight="1">
      <c r="B78" s="280"/>
      <c r="C78" s="287"/>
      <c r="D78" s="118"/>
      <c r="E78" s="116" t="s">
        <v>8</v>
      </c>
      <c r="F78" s="116"/>
      <c r="G78" s="116"/>
      <c r="H78" s="116"/>
      <c r="I78" s="116"/>
      <c r="J78" s="116"/>
      <c r="K78" s="116"/>
      <c r="L78" s="116"/>
      <c r="M78" s="116"/>
      <c r="N78" s="116"/>
      <c r="O78" s="116"/>
      <c r="P78" s="116"/>
      <c r="Q78" s="117"/>
      <c r="U78" s="150"/>
      <c r="Z78" s="145" t="s">
        <v>2305</v>
      </c>
      <c r="AA78" s="150" t="s">
        <v>2298</v>
      </c>
      <c r="AB78" s="142" t="b">
        <v>0</v>
      </c>
      <c r="AC78" s="142" t="s">
        <v>484</v>
      </c>
      <c r="AD78" s="142" t="str">
        <f t="shared" si="5"/>
        <v/>
      </c>
      <c r="AF78" s="142" t="s">
        <v>2388</v>
      </c>
      <c r="AG78" s="145" t="s">
        <v>2379</v>
      </c>
    </row>
    <row r="79" spans="2:33" ht="18" customHeight="1" thickBot="1">
      <c r="B79" s="280"/>
      <c r="C79" s="287"/>
      <c r="D79" s="116"/>
      <c r="E79" s="141" t="s">
        <v>346</v>
      </c>
      <c r="F79" s="116"/>
      <c r="G79" s="116"/>
      <c r="H79" s="116"/>
      <c r="I79" s="116"/>
      <c r="J79" s="116"/>
      <c r="K79" s="116"/>
      <c r="L79" s="116"/>
      <c r="M79" s="116"/>
      <c r="N79" s="116"/>
      <c r="O79" s="116"/>
      <c r="P79" s="116"/>
      <c r="Q79" s="117"/>
      <c r="U79" s="150"/>
      <c r="AA79" s="150" t="s">
        <v>2299</v>
      </c>
      <c r="AB79" s="142" t="b">
        <v>0</v>
      </c>
      <c r="AC79" s="142" t="s">
        <v>486</v>
      </c>
      <c r="AD79" s="142" t="str">
        <f t="shared" si="5"/>
        <v/>
      </c>
    </row>
    <row r="80" spans="2:33" ht="18" customHeight="1" thickBot="1">
      <c r="B80" s="280"/>
      <c r="C80" s="287"/>
      <c r="D80" s="116"/>
      <c r="E80" s="118"/>
      <c r="F80" s="116" t="s">
        <v>38</v>
      </c>
      <c r="G80" s="116"/>
      <c r="H80" s="116"/>
      <c r="I80" s="118"/>
      <c r="J80" s="116" t="s">
        <v>39</v>
      </c>
      <c r="K80" s="116"/>
      <c r="L80" s="116"/>
      <c r="M80" s="118"/>
      <c r="N80" s="116" t="s">
        <v>40</v>
      </c>
      <c r="O80" s="116"/>
      <c r="P80" s="116"/>
      <c r="Q80" s="117"/>
      <c r="U80" s="150"/>
      <c r="AA80" s="155" t="s">
        <v>2300</v>
      </c>
      <c r="AB80" s="156" t="b">
        <v>0</v>
      </c>
      <c r="AC80" s="156" t="s">
        <v>487</v>
      </c>
      <c r="AD80" s="156" t="str">
        <f t="shared" si="5"/>
        <v/>
      </c>
      <c r="AE80" s="156"/>
      <c r="AF80" s="156" t="str">
        <f>IF(H82="","",H82)</f>
        <v/>
      </c>
      <c r="AG80" s="148">
        <f>IF(AF80="",0,1)</f>
        <v>0</v>
      </c>
    </row>
    <row r="81" spans="2:33" ht="18" customHeight="1" thickBot="1">
      <c r="B81" s="280"/>
      <c r="C81" s="287"/>
      <c r="D81" s="116"/>
      <c r="E81" s="118"/>
      <c r="F81" s="116" t="s">
        <v>41</v>
      </c>
      <c r="G81" s="116"/>
      <c r="H81" s="116"/>
      <c r="I81" s="118"/>
      <c r="J81" s="116" t="s">
        <v>42</v>
      </c>
      <c r="K81" s="116"/>
      <c r="L81" s="116"/>
      <c r="M81" s="118"/>
      <c r="N81" s="116" t="s">
        <v>43</v>
      </c>
      <c r="O81" s="116"/>
      <c r="P81" s="116"/>
      <c r="Q81" s="117"/>
      <c r="AA81" s="155" t="s">
        <v>2301</v>
      </c>
      <c r="AB81" s="156" t="b">
        <v>0</v>
      </c>
      <c r="AC81" s="156" t="s">
        <v>488</v>
      </c>
      <c r="AD81" s="156" t="str">
        <f>IF(AB81=TRUE,AC81,"")</f>
        <v/>
      </c>
      <c r="AE81" s="156" t="str">
        <f>IF(AB81=TRUE,1,"")</f>
        <v/>
      </c>
      <c r="AF81" s="156" t="str">
        <f>IF(J84="","",J84)</f>
        <v/>
      </c>
      <c r="AG81" s="148">
        <f>IF(AF81="",0,1)</f>
        <v>0</v>
      </c>
    </row>
    <row r="82" spans="2:33" ht="18" customHeight="1">
      <c r="B82" s="280"/>
      <c r="C82" s="287"/>
      <c r="D82" s="116"/>
      <c r="E82" s="118"/>
      <c r="F82" s="116" t="s">
        <v>44</v>
      </c>
      <c r="G82" s="116"/>
      <c r="H82" s="296"/>
      <c r="I82" s="297"/>
      <c r="J82" s="297"/>
      <c r="K82" s="297"/>
      <c r="L82" s="297"/>
      <c r="M82" s="297"/>
      <c r="N82" s="297"/>
      <c r="O82" s="297"/>
      <c r="P82" s="297"/>
      <c r="Q82" s="117" t="s">
        <v>20</v>
      </c>
      <c r="T82" s="145"/>
      <c r="U82" s="150"/>
      <c r="AA82" s="150" t="s">
        <v>2302</v>
      </c>
      <c r="AB82" s="142" t="b">
        <v>0</v>
      </c>
      <c r="AC82" s="142" t="s">
        <v>489</v>
      </c>
      <c r="AD82" s="142" t="str">
        <f t="shared" si="5"/>
        <v/>
      </c>
    </row>
    <row r="83" spans="2:33" ht="18" customHeight="1">
      <c r="B83" s="280"/>
      <c r="C83" s="287"/>
      <c r="D83" s="118"/>
      <c r="E83" s="116" t="s">
        <v>9</v>
      </c>
      <c r="F83" s="116"/>
      <c r="G83" s="116"/>
      <c r="H83" s="116"/>
      <c r="I83" s="116"/>
      <c r="J83" s="116"/>
      <c r="K83" s="116"/>
      <c r="L83" s="116"/>
      <c r="M83" s="116"/>
      <c r="N83" s="116"/>
      <c r="O83" s="116"/>
      <c r="P83" s="116"/>
      <c r="Q83" s="117"/>
      <c r="U83" s="150"/>
      <c r="AA83" s="150" t="s">
        <v>2303</v>
      </c>
      <c r="AB83" s="142" t="b">
        <v>0</v>
      </c>
      <c r="AC83" s="142" t="s">
        <v>490</v>
      </c>
      <c r="AD83" s="142" t="str">
        <f t="shared" si="5"/>
        <v/>
      </c>
    </row>
    <row r="84" spans="2:33" ht="18" customHeight="1">
      <c r="B84" s="280"/>
      <c r="C84" s="287"/>
      <c r="D84" s="116"/>
      <c r="E84" s="141" t="s">
        <v>347</v>
      </c>
      <c r="F84" s="116"/>
      <c r="G84" s="116"/>
      <c r="H84" s="116"/>
      <c r="I84" s="116"/>
      <c r="J84" s="296"/>
      <c r="K84" s="297"/>
      <c r="L84" s="297"/>
      <c r="M84" s="297"/>
      <c r="N84" s="297"/>
      <c r="O84" s="297"/>
      <c r="P84" s="297"/>
      <c r="Q84" s="117" t="s">
        <v>20</v>
      </c>
      <c r="U84" s="150"/>
      <c r="AA84" s="150" t="s">
        <v>2304</v>
      </c>
      <c r="AB84" s="142" t="b">
        <v>0</v>
      </c>
      <c r="AC84" s="142" t="s">
        <v>491</v>
      </c>
      <c r="AD84" s="142" t="str">
        <f t="shared" si="5"/>
        <v/>
      </c>
    </row>
    <row r="85" spans="2:33" ht="18" customHeight="1">
      <c r="B85" s="280"/>
      <c r="C85" s="287"/>
      <c r="D85" s="118"/>
      <c r="E85" s="116" t="s">
        <v>46</v>
      </c>
      <c r="F85" s="116"/>
      <c r="G85" s="116"/>
      <c r="H85" s="116"/>
      <c r="I85" s="116"/>
      <c r="J85" s="116"/>
      <c r="K85" s="116"/>
      <c r="L85" s="116"/>
      <c r="M85" s="116"/>
      <c r="N85" s="116"/>
      <c r="O85" s="116"/>
      <c r="P85" s="116"/>
      <c r="Q85" s="117"/>
      <c r="AA85" s="150" t="s">
        <v>480</v>
      </c>
      <c r="AB85" s="142" t="b">
        <v>0</v>
      </c>
      <c r="AC85" s="142" t="s">
        <v>2389</v>
      </c>
      <c r="AD85" s="142" t="str">
        <f>IF(AB85=TRUE,AC85,"")</f>
        <v/>
      </c>
      <c r="AE85" s="142" t="str">
        <f>IF(AB85=TRUE,1,"")</f>
        <v/>
      </c>
      <c r="AF85" s="142">
        <f>F88</f>
        <v>0</v>
      </c>
      <c r="AG85" s="142" t="str">
        <f>IF(F88="","",F88)</f>
        <v/>
      </c>
    </row>
    <row r="86" spans="2:33" ht="18" customHeight="1" thickBot="1">
      <c r="B86" s="280"/>
      <c r="C86" s="287"/>
      <c r="D86" s="118"/>
      <c r="E86" s="116" t="s">
        <v>47</v>
      </c>
      <c r="F86" s="116"/>
      <c r="G86" s="116"/>
      <c r="H86" s="116"/>
      <c r="I86" s="116"/>
      <c r="J86" s="116"/>
      <c r="K86" s="116"/>
      <c r="L86" s="116"/>
      <c r="M86" s="116"/>
      <c r="N86" s="116"/>
      <c r="O86" s="116"/>
      <c r="P86" s="116"/>
      <c r="Q86" s="117"/>
      <c r="T86" s="145"/>
      <c r="U86" s="150"/>
      <c r="AD86" s="142" t="str">
        <f t="shared" si="5"/>
        <v/>
      </c>
      <c r="AE86" s="142" t="str">
        <f t="shared" ref="AE86:AE94" si="6">IF(AB86=TRUE,1,"")</f>
        <v/>
      </c>
    </row>
    <row r="87" spans="2:33" ht="18" customHeight="1">
      <c r="B87" s="280"/>
      <c r="C87" s="287"/>
      <c r="D87" s="118"/>
      <c r="E87" s="116" t="s">
        <v>48</v>
      </c>
      <c r="F87" s="116"/>
      <c r="G87" s="116"/>
      <c r="H87" s="116"/>
      <c r="I87" s="116"/>
      <c r="J87" s="116"/>
      <c r="K87" s="116"/>
      <c r="L87" s="116"/>
      <c r="M87" s="116"/>
      <c r="N87" s="116"/>
      <c r="O87" s="116"/>
      <c r="P87" s="116"/>
      <c r="Q87" s="117"/>
      <c r="U87" s="150"/>
      <c r="Z87" s="157" t="s">
        <v>2312</v>
      </c>
      <c r="AA87" s="158" t="s">
        <v>2306</v>
      </c>
      <c r="AB87" s="158" t="b">
        <v>0</v>
      </c>
      <c r="AC87" s="158" t="s">
        <v>484</v>
      </c>
      <c r="AD87" s="159" t="str">
        <f t="shared" si="5"/>
        <v/>
      </c>
      <c r="AE87" s="142" t="str">
        <f>IF(AB87=TRUE,1,"")</f>
        <v/>
      </c>
    </row>
    <row r="88" spans="2:33" ht="18" customHeight="1">
      <c r="B88" s="280"/>
      <c r="C88" s="288"/>
      <c r="D88" s="136"/>
      <c r="E88" s="119" t="s">
        <v>55</v>
      </c>
      <c r="F88" s="298"/>
      <c r="G88" s="295"/>
      <c r="H88" s="295"/>
      <c r="I88" s="295"/>
      <c r="J88" s="295"/>
      <c r="K88" s="295"/>
      <c r="L88" s="295"/>
      <c r="M88" s="295"/>
      <c r="N88" s="295"/>
      <c r="O88" s="295"/>
      <c r="P88" s="295"/>
      <c r="Q88" s="121" t="s">
        <v>20</v>
      </c>
      <c r="U88" s="150"/>
      <c r="Z88" s="160"/>
      <c r="AA88" s="146" t="s">
        <v>2307</v>
      </c>
      <c r="AB88" s="146" t="b">
        <v>0</v>
      </c>
      <c r="AC88" s="146" t="s">
        <v>486</v>
      </c>
      <c r="AD88" s="161" t="str">
        <f t="shared" si="5"/>
        <v/>
      </c>
      <c r="AE88" s="142" t="str">
        <f t="shared" si="6"/>
        <v/>
      </c>
    </row>
    <row r="89" spans="2:33" ht="18" customHeight="1">
      <c r="B89" s="280"/>
      <c r="C89" s="276" t="s">
        <v>56</v>
      </c>
      <c r="D89" s="125"/>
      <c r="E89" s="114" t="s">
        <v>49</v>
      </c>
      <c r="F89" s="114"/>
      <c r="G89" s="114"/>
      <c r="H89" s="114"/>
      <c r="I89" s="114"/>
      <c r="J89" s="113"/>
      <c r="K89" s="114" t="s">
        <v>50</v>
      </c>
      <c r="L89" s="114"/>
      <c r="M89" s="114"/>
      <c r="N89" s="114"/>
      <c r="O89" s="114"/>
      <c r="P89" s="114"/>
      <c r="Q89" s="115"/>
      <c r="U89" s="150"/>
      <c r="Z89" s="160"/>
      <c r="AA89" s="146" t="s">
        <v>2308</v>
      </c>
      <c r="AB89" s="146" t="b">
        <v>0</v>
      </c>
      <c r="AC89" s="146" t="s">
        <v>487</v>
      </c>
      <c r="AD89" s="161" t="str">
        <f t="shared" si="5"/>
        <v/>
      </c>
      <c r="AE89" s="142" t="str">
        <f t="shared" si="6"/>
        <v/>
      </c>
    </row>
    <row r="90" spans="2:33" ht="18" customHeight="1">
      <c r="B90" s="280"/>
      <c r="C90" s="277"/>
      <c r="D90" s="118"/>
      <c r="E90" s="116" t="s">
        <v>51</v>
      </c>
      <c r="F90" s="116"/>
      <c r="G90" s="116"/>
      <c r="H90" s="116"/>
      <c r="I90" s="116"/>
      <c r="J90" s="122"/>
      <c r="K90" s="116" t="s">
        <v>53</v>
      </c>
      <c r="L90" s="116"/>
      <c r="M90" s="116"/>
      <c r="N90" s="116"/>
      <c r="O90" s="116"/>
      <c r="P90" s="116"/>
      <c r="Q90" s="117"/>
      <c r="U90" s="150"/>
      <c r="Z90" s="160"/>
      <c r="AA90" s="146" t="s">
        <v>2309</v>
      </c>
      <c r="AB90" s="146" t="b">
        <v>0</v>
      </c>
      <c r="AC90" s="146" t="s">
        <v>488</v>
      </c>
      <c r="AD90" s="161" t="str">
        <f t="shared" si="5"/>
        <v/>
      </c>
      <c r="AE90" s="142" t="str">
        <f t="shared" si="6"/>
        <v/>
      </c>
    </row>
    <row r="91" spans="2:33" ht="18" customHeight="1" thickBot="1">
      <c r="B91" s="280"/>
      <c r="C91" s="277"/>
      <c r="D91" s="118"/>
      <c r="E91" s="116" t="s">
        <v>52</v>
      </c>
      <c r="F91" s="116"/>
      <c r="G91" s="116"/>
      <c r="H91" s="116"/>
      <c r="I91" s="116"/>
      <c r="J91" s="116"/>
      <c r="K91" s="116"/>
      <c r="L91" s="116"/>
      <c r="M91" s="116"/>
      <c r="N91" s="116"/>
      <c r="O91" s="116"/>
      <c r="P91" s="116"/>
      <c r="Q91" s="117"/>
      <c r="U91" s="150"/>
      <c r="Z91" s="160"/>
      <c r="AA91" s="146" t="s">
        <v>2310</v>
      </c>
      <c r="AB91" s="146" t="b">
        <v>0</v>
      </c>
      <c r="AC91" s="146" t="s">
        <v>489</v>
      </c>
      <c r="AD91" s="161" t="str">
        <f t="shared" si="5"/>
        <v/>
      </c>
      <c r="AE91" s="142" t="str">
        <f t="shared" si="6"/>
        <v/>
      </c>
    </row>
    <row r="92" spans="2:33" ht="18" customHeight="1">
      <c r="B92" s="281"/>
      <c r="C92" s="278"/>
      <c r="D92" s="118"/>
      <c r="E92" s="119" t="s">
        <v>54</v>
      </c>
      <c r="F92" s="298"/>
      <c r="G92" s="295"/>
      <c r="H92" s="295"/>
      <c r="I92" s="295"/>
      <c r="J92" s="295"/>
      <c r="K92" s="295"/>
      <c r="L92" s="295"/>
      <c r="M92" s="295"/>
      <c r="N92" s="295"/>
      <c r="O92" s="295"/>
      <c r="P92" s="295"/>
      <c r="Q92" s="121" t="s">
        <v>20</v>
      </c>
      <c r="U92" s="150"/>
      <c r="Z92" s="160"/>
      <c r="AA92" s="146" t="s">
        <v>2311</v>
      </c>
      <c r="AB92" s="146" t="b">
        <v>0</v>
      </c>
      <c r="AC92" s="146" t="s">
        <v>490</v>
      </c>
      <c r="AD92" s="161" t="str">
        <f t="shared" si="5"/>
        <v/>
      </c>
      <c r="AE92" s="142" t="str">
        <f t="shared" si="6"/>
        <v/>
      </c>
      <c r="AG92" s="152"/>
    </row>
    <row r="93" spans="2:33" ht="5.25" customHeight="1">
      <c r="D93" s="114"/>
      <c r="U93" s="150"/>
      <c r="Z93" s="160"/>
      <c r="AA93" s="146"/>
      <c r="AB93" s="146"/>
      <c r="AC93" s="146"/>
      <c r="AD93" s="161" t="str">
        <f t="shared" si="5"/>
        <v/>
      </c>
      <c r="AE93" s="142" t="str">
        <f t="shared" si="6"/>
        <v/>
      </c>
      <c r="AG93" s="154"/>
    </row>
    <row r="94" spans="2:33" ht="16.5" customHeight="1" thickBot="1">
      <c r="U94" s="150"/>
      <c r="Z94" s="162"/>
      <c r="AA94" s="163" t="s">
        <v>480</v>
      </c>
      <c r="AB94" s="163" t="b">
        <v>0</v>
      </c>
      <c r="AC94" s="163" t="s">
        <v>491</v>
      </c>
      <c r="AD94" s="164" t="str">
        <f t="shared" si="5"/>
        <v/>
      </c>
      <c r="AE94" s="142" t="str">
        <f t="shared" si="6"/>
        <v/>
      </c>
      <c r="AF94" s="142">
        <f>H82</f>
        <v>0</v>
      </c>
      <c r="AG94" s="171"/>
    </row>
    <row r="95" spans="2:33" ht="16.5" customHeight="1">
      <c r="T95" s="145"/>
      <c r="U95" s="150"/>
      <c r="Z95" s="157" t="s">
        <v>2322</v>
      </c>
      <c r="AA95" s="165" t="s">
        <v>2313</v>
      </c>
      <c r="AB95" s="158" t="b">
        <v>0</v>
      </c>
      <c r="AC95" s="158" t="s">
        <v>484</v>
      </c>
      <c r="AD95" s="166" t="str">
        <f t="shared" si="5"/>
        <v/>
      </c>
    </row>
    <row r="96" spans="2:33" ht="16.5" customHeight="1">
      <c r="U96" s="150"/>
      <c r="Z96" s="160"/>
      <c r="AA96" s="167" t="s">
        <v>2314</v>
      </c>
      <c r="AB96" s="146" t="b">
        <v>0</v>
      </c>
      <c r="AC96" s="146" t="s">
        <v>486</v>
      </c>
      <c r="AD96" s="161" t="str">
        <f t="shared" si="5"/>
        <v/>
      </c>
    </row>
    <row r="97" spans="20:33" ht="16.5" customHeight="1">
      <c r="U97" s="150"/>
      <c r="Z97" s="160"/>
      <c r="AA97" s="167" t="s">
        <v>2315</v>
      </c>
      <c r="AB97" s="146" t="b">
        <v>0</v>
      </c>
      <c r="AC97" s="146" t="s">
        <v>487</v>
      </c>
      <c r="AD97" s="161" t="str">
        <f t="shared" si="5"/>
        <v/>
      </c>
    </row>
    <row r="98" spans="20:33" ht="16.5" customHeight="1">
      <c r="U98" s="150"/>
      <c r="Z98" s="160"/>
      <c r="AA98" s="167" t="s">
        <v>2316</v>
      </c>
      <c r="AB98" s="146" t="b">
        <v>0</v>
      </c>
      <c r="AC98" s="146" t="s">
        <v>488</v>
      </c>
      <c r="AD98" s="161" t="str">
        <f t="shared" si="5"/>
        <v/>
      </c>
    </row>
    <row r="99" spans="20:33" ht="16.5" customHeight="1">
      <c r="Z99" s="160"/>
      <c r="AA99" s="167" t="s">
        <v>2317</v>
      </c>
      <c r="AB99" s="146" t="b">
        <v>0</v>
      </c>
      <c r="AC99" s="146" t="s">
        <v>489</v>
      </c>
      <c r="AD99" s="161" t="str">
        <f t="shared" si="5"/>
        <v/>
      </c>
      <c r="AG99" s="142" t="s">
        <v>2388</v>
      </c>
    </row>
    <row r="100" spans="20:33" ht="16.5" customHeight="1" thickBot="1">
      <c r="T100" s="145"/>
      <c r="U100" s="150"/>
      <c r="Z100" s="162"/>
      <c r="AA100" s="168" t="s">
        <v>480</v>
      </c>
      <c r="AB100" s="163" t="b">
        <v>0</v>
      </c>
      <c r="AC100" s="163" t="s">
        <v>2387</v>
      </c>
      <c r="AD100" s="164" t="str">
        <f t="shared" si="5"/>
        <v/>
      </c>
      <c r="AE100" s="142" t="str">
        <f>IF(AB100=TRUE,1,"")</f>
        <v/>
      </c>
      <c r="AF100" s="142">
        <f>F92</f>
        <v>0</v>
      </c>
      <c r="AG100" s="142" t="str">
        <f>IF(F92="","",F92)</f>
        <v/>
      </c>
    </row>
    <row r="101" spans="20:33" ht="16.5" customHeight="1">
      <c r="U101" s="150"/>
    </row>
    <row r="102" spans="20:33" ht="16.5" customHeight="1">
      <c r="U102" s="150"/>
    </row>
    <row r="103" spans="20:33" ht="16.5" customHeight="1">
      <c r="U103" s="150"/>
    </row>
  </sheetData>
  <sheetProtection sheet="1" objects="1" scenarios="1" selectLockedCells="1"/>
  <mergeCells count="26">
    <mergeCell ref="B47:B92"/>
    <mergeCell ref="C47:C57"/>
    <mergeCell ref="G57:P57"/>
    <mergeCell ref="C58:C71"/>
    <mergeCell ref="I64:P64"/>
    <mergeCell ref="I70:P70"/>
    <mergeCell ref="C72:C75"/>
    <mergeCell ref="P72:Q72"/>
    <mergeCell ref="P73:Q73"/>
    <mergeCell ref="C76:C88"/>
    <mergeCell ref="H82:P82"/>
    <mergeCell ref="J84:P84"/>
    <mergeCell ref="F88:P88"/>
    <mergeCell ref="C89:C92"/>
    <mergeCell ref="F92:P92"/>
    <mergeCell ref="B6:B44"/>
    <mergeCell ref="C6:C11"/>
    <mergeCell ref="C12:C13"/>
    <mergeCell ref="C14:C19"/>
    <mergeCell ref="N19:P19"/>
    <mergeCell ref="C20:C21"/>
    <mergeCell ref="C25:C31"/>
    <mergeCell ref="F31:P31"/>
    <mergeCell ref="C32:C44"/>
    <mergeCell ref="G44:J44"/>
    <mergeCell ref="N44:P44"/>
  </mergeCells>
  <phoneticPr fontId="2"/>
  <conditionalFormatting sqref="N19:P19">
    <cfRule type="expression" priority="20" stopIfTrue="1">
      <formula>$Y$19&gt;0</formula>
    </cfRule>
    <cfRule type="expression" dxfId="49" priority="30">
      <formula>$V$30=TRUE</formula>
    </cfRule>
  </conditionalFormatting>
  <conditionalFormatting sqref="I12:I13 M13 D12:D13">
    <cfRule type="expression" dxfId="48" priority="29">
      <formula>$Z$15&gt;=2</formula>
    </cfRule>
  </conditionalFormatting>
  <conditionalFormatting sqref="F20 J20 N20">
    <cfRule type="expression" dxfId="47" priority="28">
      <formula>$AA$32&gt;=2</formula>
    </cfRule>
  </conditionalFormatting>
  <conditionalFormatting sqref="F21 J21 N21">
    <cfRule type="expression" dxfId="46" priority="27">
      <formula>$AA$33&gt;=2</formula>
    </cfRule>
  </conditionalFormatting>
  <conditionalFormatting sqref="J22 N22 F22 D22">
    <cfRule type="expression" dxfId="45" priority="26">
      <formula>$AA$38&gt;=2</formula>
    </cfRule>
  </conditionalFormatting>
  <conditionalFormatting sqref="D23 F23">
    <cfRule type="expression" dxfId="44" priority="25">
      <formula>$AA$39&gt;=2</formula>
    </cfRule>
  </conditionalFormatting>
  <conditionalFormatting sqref="D24 G24 K24">
    <cfRule type="expression" dxfId="43" priority="24">
      <formula>$AA$40&gt;=2</formula>
    </cfRule>
  </conditionalFormatting>
  <conditionalFormatting sqref="D58 D65 D71">
    <cfRule type="expression" dxfId="42" priority="23">
      <formula>$AE$36&gt;=2</formula>
    </cfRule>
  </conditionalFormatting>
  <conditionalFormatting sqref="D7:Q11">
    <cfRule type="expression" priority="21" stopIfTrue="1">
      <formula>$AA$12&gt;0</formula>
    </cfRule>
    <cfRule type="expression" dxfId="41" priority="22">
      <formula>$AA$7=1</formula>
    </cfRule>
  </conditionalFormatting>
  <conditionalFormatting sqref="G44:J44">
    <cfRule type="expression" priority="19" stopIfTrue="1">
      <formula>$Z$44&gt;0</formula>
    </cfRule>
    <cfRule type="expression" dxfId="40" priority="31">
      <formula>$AA$44&gt;0</formula>
    </cfRule>
  </conditionalFormatting>
  <conditionalFormatting sqref="F31:P31">
    <cfRule type="expression" priority="17" stopIfTrue="1">
      <formula>$Z$43&gt;0</formula>
    </cfRule>
    <cfRule type="expression" dxfId="39" priority="18">
      <formula>$AA$43&gt;0</formula>
    </cfRule>
  </conditionalFormatting>
  <conditionalFormatting sqref="G57:P57">
    <cfRule type="expression" priority="15" stopIfTrue="1">
      <formula>$AF$57&gt;0</formula>
    </cfRule>
    <cfRule type="expression" dxfId="38" priority="16">
      <formula>$AE$57=1</formula>
    </cfRule>
  </conditionalFormatting>
  <conditionalFormatting sqref="I64:P64">
    <cfRule type="expression" priority="13" stopIfTrue="1">
      <formula>$AF$67&gt;0</formula>
    </cfRule>
    <cfRule type="expression" dxfId="37" priority="14">
      <formula>$AE$67=1</formula>
    </cfRule>
  </conditionalFormatting>
  <conditionalFormatting sqref="I70:P70">
    <cfRule type="expression" priority="11" stopIfTrue="1">
      <formula>$AF$71&gt;0</formula>
    </cfRule>
    <cfRule type="expression" dxfId="36" priority="12">
      <formula>$AE$71=1</formula>
    </cfRule>
  </conditionalFormatting>
  <conditionalFormatting sqref="F92:P92">
    <cfRule type="expression" priority="9" stopIfTrue="1">
      <formula>$AF$100&gt;0</formula>
    </cfRule>
    <cfRule type="expression" dxfId="35" priority="10">
      <formula>$AE$100=1</formula>
    </cfRule>
  </conditionalFormatting>
  <conditionalFormatting sqref="F88:P88">
    <cfRule type="expression" priority="7" stopIfTrue="1">
      <formula>$AF$85&gt;0</formula>
    </cfRule>
    <cfRule type="expression" dxfId="34" priority="8">
      <formula>$AE$85=1</formula>
    </cfRule>
  </conditionalFormatting>
  <conditionalFormatting sqref="D72:D75">
    <cfRule type="expression" priority="5" stopIfTrue="1">
      <formula>$AF$48=0</formula>
    </cfRule>
    <cfRule type="expression" dxfId="33" priority="6">
      <formula>$AF$48&gt;0</formula>
    </cfRule>
  </conditionalFormatting>
  <conditionalFormatting sqref="J84:P84">
    <cfRule type="expression" priority="3" stopIfTrue="1">
      <formula>$AG$81&gt;0</formula>
    </cfRule>
    <cfRule type="expression" dxfId="32" priority="4">
      <formula>$AE$81=1</formula>
    </cfRule>
  </conditionalFormatting>
  <conditionalFormatting sqref="H82:P82">
    <cfRule type="expression" priority="1" stopIfTrue="1">
      <formula>$AF$94&gt;0</formula>
    </cfRule>
    <cfRule type="expression" dxfId="31" priority="2">
      <formula>$AE$94=1</formula>
    </cfRule>
  </conditionalFormatting>
  <dataValidations count="1">
    <dataValidation type="list" allowBlank="1" showInputMessage="1" showErrorMessage="1" sqref="O9">
      <formula1>"1,2,3,-"</formula1>
    </dataValidation>
  </dataValidations>
  <pageMargins left="0.70866141732283472" right="0.31496062992125984" top="0.74803149606299213" bottom="0.74803149606299213" header="0.31496062992125984" footer="0.31496062992125984"/>
  <pageSetup paperSize="9" scale="93" firstPageNumber="5" orientation="portrait" r:id="rId1"/>
  <headerFooter>
    <oddFooter>&amp;C&amp;P</oddFooter>
  </headerFooter>
  <rowBreaks count="1" manualBreakCount="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5</xdr:col>
                    <xdr:colOff>114300</xdr:colOff>
                    <xdr:row>18</xdr:row>
                    <xdr:rowOff>152400</xdr:rowOff>
                  </from>
                  <to>
                    <xdr:col>7</xdr:col>
                    <xdr:colOff>114300</xdr:colOff>
                    <xdr:row>20</xdr:row>
                    <xdr:rowOff>66675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47625</xdr:colOff>
                    <xdr:row>4</xdr:row>
                    <xdr:rowOff>152400</xdr:rowOff>
                  </from>
                  <to>
                    <xdr:col>4</xdr:col>
                    <xdr:colOff>123825</xdr:colOff>
                    <xdr:row>6</xdr:row>
                    <xdr:rowOff>66675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8</xdr:col>
                    <xdr:colOff>47625</xdr:colOff>
                    <xdr:row>4</xdr:row>
                    <xdr:rowOff>152400</xdr:rowOff>
                  </from>
                  <to>
                    <xdr:col>9</xdr:col>
                    <xdr:colOff>123825</xdr:colOff>
                    <xdr:row>6</xdr:row>
                    <xdr:rowOff>66675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12</xdr:col>
                    <xdr:colOff>276225</xdr:colOff>
                    <xdr:row>4</xdr:row>
                    <xdr:rowOff>152400</xdr:rowOff>
                  </from>
                  <to>
                    <xdr:col>13</xdr:col>
                    <xdr:colOff>133350</xdr:colOff>
                    <xdr:row>6</xdr:row>
                    <xdr:rowOff>66675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5</xdr:col>
                    <xdr:colOff>104775</xdr:colOff>
                    <xdr:row>9</xdr:row>
                    <xdr:rowOff>161925</xdr:rowOff>
                  </from>
                  <to>
                    <xdr:col>6</xdr:col>
                    <xdr:colOff>104775</xdr:colOff>
                    <xdr:row>11</xdr:row>
                    <xdr:rowOff>66675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11</xdr:col>
                    <xdr:colOff>38100</xdr:colOff>
                    <xdr:row>9</xdr:row>
                    <xdr:rowOff>161925</xdr:rowOff>
                  </from>
                  <to>
                    <xdr:col>12</xdr:col>
                    <xdr:colOff>114300</xdr:colOff>
                    <xdr:row>11</xdr:row>
                    <xdr:rowOff>66675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3</xdr:col>
                    <xdr:colOff>57150</xdr:colOff>
                    <xdr:row>10</xdr:row>
                    <xdr:rowOff>152400</xdr:rowOff>
                  </from>
                  <to>
                    <xdr:col>4</xdr:col>
                    <xdr:colOff>590550</xdr:colOff>
                    <xdr:row>12</xdr:row>
                    <xdr:rowOff>66675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3</xdr:col>
                    <xdr:colOff>57150</xdr:colOff>
                    <xdr:row>11</xdr:row>
                    <xdr:rowOff>152400</xdr:rowOff>
                  </from>
                  <to>
                    <xdr:col>4</xdr:col>
                    <xdr:colOff>581025</xdr:colOff>
                    <xdr:row>13</xdr:row>
                    <xdr:rowOff>66675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8</xdr:col>
                    <xdr:colOff>28575</xdr:colOff>
                    <xdr:row>10</xdr:row>
                    <xdr:rowOff>142875</xdr:rowOff>
                  </from>
                  <to>
                    <xdr:col>10</xdr:col>
                    <xdr:colOff>104775</xdr:colOff>
                    <xdr:row>12</xdr:row>
                    <xdr:rowOff>57150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8</xdr:col>
                    <xdr:colOff>28575</xdr:colOff>
                    <xdr:row>11</xdr:row>
                    <xdr:rowOff>142875</xdr:rowOff>
                  </from>
                  <to>
                    <xdr:col>10</xdr:col>
                    <xdr:colOff>85725</xdr:colOff>
                    <xdr:row>13</xdr:row>
                    <xdr:rowOff>57150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12</xdr:col>
                    <xdr:colOff>247650</xdr:colOff>
                    <xdr:row>11</xdr:row>
                    <xdr:rowOff>152400</xdr:rowOff>
                  </from>
                  <to>
                    <xdr:col>14</xdr:col>
                    <xdr:colOff>85725</xdr:colOff>
                    <xdr:row>13</xdr:row>
                    <xdr:rowOff>66675</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3</xdr:col>
                    <xdr:colOff>28575</xdr:colOff>
                    <xdr:row>12</xdr:row>
                    <xdr:rowOff>152400</xdr:rowOff>
                  </from>
                  <to>
                    <xdr:col>4</xdr:col>
                    <xdr:colOff>561975</xdr:colOff>
                    <xdr:row>14</xdr:row>
                    <xdr:rowOff>76200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3</xdr:col>
                    <xdr:colOff>28575</xdr:colOff>
                    <xdr:row>13</xdr:row>
                    <xdr:rowOff>152400</xdr:rowOff>
                  </from>
                  <to>
                    <xdr:col>4</xdr:col>
                    <xdr:colOff>561975</xdr:colOff>
                    <xdr:row>15</xdr:row>
                    <xdr:rowOff>66675</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3</xdr:col>
                    <xdr:colOff>28575</xdr:colOff>
                    <xdr:row>17</xdr:row>
                    <xdr:rowOff>152400</xdr:rowOff>
                  </from>
                  <to>
                    <xdr:col>4</xdr:col>
                    <xdr:colOff>561975</xdr:colOff>
                    <xdr:row>19</xdr:row>
                    <xdr:rowOff>66675</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3</xdr:col>
                    <xdr:colOff>28575</xdr:colOff>
                    <xdr:row>16</xdr:row>
                    <xdr:rowOff>152400</xdr:rowOff>
                  </from>
                  <to>
                    <xdr:col>4</xdr:col>
                    <xdr:colOff>561975</xdr:colOff>
                    <xdr:row>18</xdr:row>
                    <xdr:rowOff>66675</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3</xdr:col>
                    <xdr:colOff>28575</xdr:colOff>
                    <xdr:row>14</xdr:row>
                    <xdr:rowOff>161925</xdr:rowOff>
                  </from>
                  <to>
                    <xdr:col>4</xdr:col>
                    <xdr:colOff>552450</xdr:colOff>
                    <xdr:row>16</xdr:row>
                    <xdr:rowOff>76200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3</xdr:col>
                    <xdr:colOff>28575</xdr:colOff>
                    <xdr:row>15</xdr:row>
                    <xdr:rowOff>152400</xdr:rowOff>
                  </from>
                  <to>
                    <xdr:col>4</xdr:col>
                    <xdr:colOff>552450</xdr:colOff>
                    <xdr:row>17</xdr:row>
                    <xdr:rowOff>66675</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9</xdr:col>
                    <xdr:colOff>238125</xdr:colOff>
                    <xdr:row>12</xdr:row>
                    <xdr:rowOff>152400</xdr:rowOff>
                  </from>
                  <to>
                    <xdr:col>12</xdr:col>
                    <xdr:colOff>57150</xdr:colOff>
                    <xdr:row>14</xdr:row>
                    <xdr:rowOff>76200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9</xdr:col>
                    <xdr:colOff>238125</xdr:colOff>
                    <xdr:row>13</xdr:row>
                    <xdr:rowOff>152400</xdr:rowOff>
                  </from>
                  <to>
                    <xdr:col>12</xdr:col>
                    <xdr:colOff>57150</xdr:colOff>
                    <xdr:row>15</xdr:row>
                    <xdr:rowOff>66675</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9</xdr:col>
                    <xdr:colOff>238125</xdr:colOff>
                    <xdr:row>17</xdr:row>
                    <xdr:rowOff>152400</xdr:rowOff>
                  </from>
                  <to>
                    <xdr:col>12</xdr:col>
                    <xdr:colOff>57150</xdr:colOff>
                    <xdr:row>19</xdr:row>
                    <xdr:rowOff>66675</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9</xdr:col>
                    <xdr:colOff>238125</xdr:colOff>
                    <xdr:row>16</xdr:row>
                    <xdr:rowOff>152400</xdr:rowOff>
                  </from>
                  <to>
                    <xdr:col>12</xdr:col>
                    <xdr:colOff>57150</xdr:colOff>
                    <xdr:row>18</xdr:row>
                    <xdr:rowOff>66675</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9</xdr:col>
                    <xdr:colOff>238125</xdr:colOff>
                    <xdr:row>14</xdr:row>
                    <xdr:rowOff>161925</xdr:rowOff>
                  </from>
                  <to>
                    <xdr:col>12</xdr:col>
                    <xdr:colOff>47625</xdr:colOff>
                    <xdr:row>16</xdr:row>
                    <xdr:rowOff>76200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9</xdr:col>
                    <xdr:colOff>238125</xdr:colOff>
                    <xdr:row>15</xdr:row>
                    <xdr:rowOff>152400</xdr:rowOff>
                  </from>
                  <to>
                    <xdr:col>12</xdr:col>
                    <xdr:colOff>47625</xdr:colOff>
                    <xdr:row>17</xdr:row>
                    <xdr:rowOff>66675</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5</xdr:col>
                    <xdr:colOff>114300</xdr:colOff>
                    <xdr:row>19</xdr:row>
                    <xdr:rowOff>152400</xdr:rowOff>
                  </from>
                  <to>
                    <xdr:col>7</xdr:col>
                    <xdr:colOff>114300</xdr:colOff>
                    <xdr:row>21</xdr:row>
                    <xdr:rowOff>66675</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9</xdr:col>
                    <xdr:colOff>247650</xdr:colOff>
                    <xdr:row>18</xdr:row>
                    <xdr:rowOff>152400</xdr:rowOff>
                  </from>
                  <to>
                    <xdr:col>12</xdr:col>
                    <xdr:colOff>66675</xdr:colOff>
                    <xdr:row>20</xdr:row>
                    <xdr:rowOff>66675</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9</xdr:col>
                    <xdr:colOff>247650</xdr:colOff>
                    <xdr:row>19</xdr:row>
                    <xdr:rowOff>152400</xdr:rowOff>
                  </from>
                  <to>
                    <xdr:col>12</xdr:col>
                    <xdr:colOff>66675</xdr:colOff>
                    <xdr:row>21</xdr:row>
                    <xdr:rowOff>66675</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13</xdr:col>
                    <xdr:colOff>257175</xdr:colOff>
                    <xdr:row>18</xdr:row>
                    <xdr:rowOff>152400</xdr:rowOff>
                  </from>
                  <to>
                    <xdr:col>15</xdr:col>
                    <xdr:colOff>142875</xdr:colOff>
                    <xdr:row>20</xdr:row>
                    <xdr:rowOff>66675</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13</xdr:col>
                    <xdr:colOff>257175</xdr:colOff>
                    <xdr:row>19</xdr:row>
                    <xdr:rowOff>152400</xdr:rowOff>
                  </from>
                  <to>
                    <xdr:col>15</xdr:col>
                    <xdr:colOff>142875</xdr:colOff>
                    <xdr:row>21</xdr:row>
                    <xdr:rowOff>66675</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3</xdr:col>
                    <xdr:colOff>38100</xdr:colOff>
                    <xdr:row>23</xdr:row>
                    <xdr:rowOff>161925</xdr:rowOff>
                  </from>
                  <to>
                    <xdr:col>4</xdr:col>
                    <xdr:colOff>571500</xdr:colOff>
                    <xdr:row>25</xdr:row>
                    <xdr:rowOff>85725</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3</xdr:col>
                    <xdr:colOff>38100</xdr:colOff>
                    <xdr:row>24</xdr:row>
                    <xdr:rowOff>161925</xdr:rowOff>
                  </from>
                  <to>
                    <xdr:col>4</xdr:col>
                    <xdr:colOff>571500</xdr:colOff>
                    <xdr:row>26</xdr:row>
                    <xdr:rowOff>76200</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3</xdr:col>
                    <xdr:colOff>38100</xdr:colOff>
                    <xdr:row>28</xdr:row>
                    <xdr:rowOff>161925</xdr:rowOff>
                  </from>
                  <to>
                    <xdr:col>4</xdr:col>
                    <xdr:colOff>571500</xdr:colOff>
                    <xdr:row>30</xdr:row>
                    <xdr:rowOff>76200</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3</xdr:col>
                    <xdr:colOff>38100</xdr:colOff>
                    <xdr:row>27</xdr:row>
                    <xdr:rowOff>161925</xdr:rowOff>
                  </from>
                  <to>
                    <xdr:col>4</xdr:col>
                    <xdr:colOff>571500</xdr:colOff>
                    <xdr:row>29</xdr:row>
                    <xdr:rowOff>76200</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3</xdr:col>
                    <xdr:colOff>38100</xdr:colOff>
                    <xdr:row>25</xdr:row>
                    <xdr:rowOff>171450</xdr:rowOff>
                  </from>
                  <to>
                    <xdr:col>4</xdr:col>
                    <xdr:colOff>561975</xdr:colOff>
                    <xdr:row>27</xdr:row>
                    <xdr:rowOff>85725</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3</xdr:col>
                    <xdr:colOff>38100</xdr:colOff>
                    <xdr:row>26</xdr:row>
                    <xdr:rowOff>161925</xdr:rowOff>
                  </from>
                  <to>
                    <xdr:col>4</xdr:col>
                    <xdr:colOff>561975</xdr:colOff>
                    <xdr:row>28</xdr:row>
                    <xdr:rowOff>76200</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3</xdr:col>
                    <xdr:colOff>38100</xdr:colOff>
                    <xdr:row>29</xdr:row>
                    <xdr:rowOff>152400</xdr:rowOff>
                  </from>
                  <to>
                    <xdr:col>4</xdr:col>
                    <xdr:colOff>571500</xdr:colOff>
                    <xdr:row>31</xdr:row>
                    <xdr:rowOff>66675</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3</xdr:col>
                    <xdr:colOff>38100</xdr:colOff>
                    <xdr:row>30</xdr:row>
                    <xdr:rowOff>161925</xdr:rowOff>
                  </from>
                  <to>
                    <xdr:col>4</xdr:col>
                    <xdr:colOff>571500</xdr:colOff>
                    <xdr:row>32</xdr:row>
                    <xdr:rowOff>85725</xdr:rowOff>
                  </to>
                </anchor>
              </controlPr>
            </control>
          </mc:Choice>
        </mc:AlternateContent>
        <mc:AlternateContent xmlns:mc="http://schemas.openxmlformats.org/markup-compatibility/2006">
          <mc:Choice Requires="x14">
            <control shapeId="14373" r:id="rId40" name="Check Box 37">
              <controlPr defaultSize="0" autoFill="0" autoLine="0" autoPict="0">
                <anchor moveWithCells="1">
                  <from>
                    <xdr:col>3</xdr:col>
                    <xdr:colOff>38100</xdr:colOff>
                    <xdr:row>31</xdr:row>
                    <xdr:rowOff>161925</xdr:rowOff>
                  </from>
                  <to>
                    <xdr:col>4</xdr:col>
                    <xdr:colOff>571500</xdr:colOff>
                    <xdr:row>33</xdr:row>
                    <xdr:rowOff>76200</xdr:rowOff>
                  </to>
                </anchor>
              </controlPr>
            </control>
          </mc:Choice>
        </mc:AlternateContent>
        <mc:AlternateContent xmlns:mc="http://schemas.openxmlformats.org/markup-compatibility/2006">
          <mc:Choice Requires="x14">
            <control shapeId="14374" r:id="rId41" name="Check Box 38">
              <controlPr defaultSize="0" autoFill="0" autoLine="0" autoPict="0">
                <anchor moveWithCells="1">
                  <from>
                    <xdr:col>3</xdr:col>
                    <xdr:colOff>38100</xdr:colOff>
                    <xdr:row>34</xdr:row>
                    <xdr:rowOff>161925</xdr:rowOff>
                  </from>
                  <to>
                    <xdr:col>4</xdr:col>
                    <xdr:colOff>571500</xdr:colOff>
                    <xdr:row>36</xdr:row>
                    <xdr:rowOff>76200</xdr:rowOff>
                  </to>
                </anchor>
              </controlPr>
            </control>
          </mc:Choice>
        </mc:AlternateContent>
        <mc:AlternateContent xmlns:mc="http://schemas.openxmlformats.org/markup-compatibility/2006">
          <mc:Choice Requires="x14">
            <control shapeId="14375" r:id="rId42" name="Check Box 39">
              <controlPr defaultSize="0" autoFill="0" autoLine="0" autoPict="0">
                <anchor moveWithCells="1">
                  <from>
                    <xdr:col>3</xdr:col>
                    <xdr:colOff>38100</xdr:colOff>
                    <xdr:row>32</xdr:row>
                    <xdr:rowOff>171450</xdr:rowOff>
                  </from>
                  <to>
                    <xdr:col>4</xdr:col>
                    <xdr:colOff>561975</xdr:colOff>
                    <xdr:row>34</xdr:row>
                    <xdr:rowOff>85725</xdr:rowOff>
                  </to>
                </anchor>
              </controlPr>
            </control>
          </mc:Choice>
        </mc:AlternateContent>
        <mc:AlternateContent xmlns:mc="http://schemas.openxmlformats.org/markup-compatibility/2006">
          <mc:Choice Requires="x14">
            <control shapeId="14376" r:id="rId43" name="Check Box 40">
              <controlPr defaultSize="0" autoFill="0" autoLine="0" autoPict="0">
                <anchor moveWithCells="1">
                  <from>
                    <xdr:col>3</xdr:col>
                    <xdr:colOff>38100</xdr:colOff>
                    <xdr:row>33</xdr:row>
                    <xdr:rowOff>161925</xdr:rowOff>
                  </from>
                  <to>
                    <xdr:col>4</xdr:col>
                    <xdr:colOff>561975</xdr:colOff>
                    <xdr:row>35</xdr:row>
                    <xdr:rowOff>76200</xdr:rowOff>
                  </to>
                </anchor>
              </controlPr>
            </control>
          </mc:Choice>
        </mc:AlternateContent>
        <mc:AlternateContent xmlns:mc="http://schemas.openxmlformats.org/markup-compatibility/2006">
          <mc:Choice Requires="x14">
            <control shapeId="14377" r:id="rId44" name="Check Box 41">
              <controlPr defaultSize="0" autoFill="0" autoLine="0" autoPict="0">
                <anchor moveWithCells="1">
                  <from>
                    <xdr:col>3</xdr:col>
                    <xdr:colOff>38100</xdr:colOff>
                    <xdr:row>36</xdr:row>
                    <xdr:rowOff>152400</xdr:rowOff>
                  </from>
                  <to>
                    <xdr:col>4</xdr:col>
                    <xdr:colOff>571500</xdr:colOff>
                    <xdr:row>38</xdr:row>
                    <xdr:rowOff>66675</xdr:rowOff>
                  </to>
                </anchor>
              </controlPr>
            </control>
          </mc:Choice>
        </mc:AlternateContent>
        <mc:AlternateContent xmlns:mc="http://schemas.openxmlformats.org/markup-compatibility/2006">
          <mc:Choice Requires="x14">
            <control shapeId="14378" r:id="rId45" name="Check Box 42">
              <controlPr defaultSize="0" autoFill="0" autoLine="0" autoPict="0">
                <anchor moveWithCells="1">
                  <from>
                    <xdr:col>3</xdr:col>
                    <xdr:colOff>38100</xdr:colOff>
                    <xdr:row>35</xdr:row>
                    <xdr:rowOff>152400</xdr:rowOff>
                  </from>
                  <to>
                    <xdr:col>4</xdr:col>
                    <xdr:colOff>571500</xdr:colOff>
                    <xdr:row>37</xdr:row>
                    <xdr:rowOff>76200</xdr:rowOff>
                  </to>
                </anchor>
              </controlPr>
            </control>
          </mc:Choice>
        </mc:AlternateContent>
        <mc:AlternateContent xmlns:mc="http://schemas.openxmlformats.org/markup-compatibility/2006">
          <mc:Choice Requires="x14">
            <control shapeId="14379" r:id="rId46" name="Check Box 43">
              <controlPr defaultSize="0" autoFill="0" autoLine="0" autoPict="0">
                <anchor moveWithCells="1">
                  <from>
                    <xdr:col>3</xdr:col>
                    <xdr:colOff>38100</xdr:colOff>
                    <xdr:row>39</xdr:row>
                    <xdr:rowOff>152400</xdr:rowOff>
                  </from>
                  <to>
                    <xdr:col>4</xdr:col>
                    <xdr:colOff>571500</xdr:colOff>
                    <xdr:row>41</xdr:row>
                    <xdr:rowOff>66675</xdr:rowOff>
                  </to>
                </anchor>
              </controlPr>
            </control>
          </mc:Choice>
        </mc:AlternateContent>
        <mc:AlternateContent xmlns:mc="http://schemas.openxmlformats.org/markup-compatibility/2006">
          <mc:Choice Requires="x14">
            <control shapeId="14380" r:id="rId47" name="Check Box 44">
              <controlPr defaultSize="0" autoFill="0" autoLine="0" autoPict="0">
                <anchor moveWithCells="1">
                  <from>
                    <xdr:col>3</xdr:col>
                    <xdr:colOff>38100</xdr:colOff>
                    <xdr:row>37</xdr:row>
                    <xdr:rowOff>161925</xdr:rowOff>
                  </from>
                  <to>
                    <xdr:col>4</xdr:col>
                    <xdr:colOff>561975</xdr:colOff>
                    <xdr:row>39</xdr:row>
                    <xdr:rowOff>76200</xdr:rowOff>
                  </to>
                </anchor>
              </controlPr>
            </control>
          </mc:Choice>
        </mc:AlternateContent>
        <mc:AlternateContent xmlns:mc="http://schemas.openxmlformats.org/markup-compatibility/2006">
          <mc:Choice Requires="x14">
            <control shapeId="14381" r:id="rId48" name="Check Box 45">
              <controlPr defaultSize="0" autoFill="0" autoLine="0" autoPict="0">
                <anchor moveWithCells="1">
                  <from>
                    <xdr:col>3</xdr:col>
                    <xdr:colOff>38100</xdr:colOff>
                    <xdr:row>38</xdr:row>
                    <xdr:rowOff>152400</xdr:rowOff>
                  </from>
                  <to>
                    <xdr:col>4</xdr:col>
                    <xdr:colOff>561975</xdr:colOff>
                    <xdr:row>40</xdr:row>
                    <xdr:rowOff>66675</xdr:rowOff>
                  </to>
                </anchor>
              </controlPr>
            </control>
          </mc:Choice>
        </mc:AlternateContent>
        <mc:AlternateContent xmlns:mc="http://schemas.openxmlformats.org/markup-compatibility/2006">
          <mc:Choice Requires="x14">
            <control shapeId="14382" r:id="rId49" name="Check Box 46">
              <controlPr defaultSize="0" autoFill="0" autoLine="0" autoPict="0">
                <anchor moveWithCells="1">
                  <from>
                    <xdr:col>3</xdr:col>
                    <xdr:colOff>38100</xdr:colOff>
                    <xdr:row>41</xdr:row>
                    <xdr:rowOff>142875</xdr:rowOff>
                  </from>
                  <to>
                    <xdr:col>4</xdr:col>
                    <xdr:colOff>571500</xdr:colOff>
                    <xdr:row>43</xdr:row>
                    <xdr:rowOff>57150</xdr:rowOff>
                  </to>
                </anchor>
              </controlPr>
            </control>
          </mc:Choice>
        </mc:AlternateContent>
        <mc:AlternateContent xmlns:mc="http://schemas.openxmlformats.org/markup-compatibility/2006">
          <mc:Choice Requires="x14">
            <control shapeId="14383" r:id="rId50" name="Check Box 47">
              <controlPr defaultSize="0" autoFill="0" autoLine="0" autoPict="0">
                <anchor moveWithCells="1">
                  <from>
                    <xdr:col>3</xdr:col>
                    <xdr:colOff>38100</xdr:colOff>
                    <xdr:row>40</xdr:row>
                    <xdr:rowOff>161925</xdr:rowOff>
                  </from>
                  <to>
                    <xdr:col>4</xdr:col>
                    <xdr:colOff>571500</xdr:colOff>
                    <xdr:row>42</xdr:row>
                    <xdr:rowOff>76200</xdr:rowOff>
                  </to>
                </anchor>
              </controlPr>
            </control>
          </mc:Choice>
        </mc:AlternateContent>
        <mc:AlternateContent xmlns:mc="http://schemas.openxmlformats.org/markup-compatibility/2006">
          <mc:Choice Requires="x14">
            <control shapeId="14384" r:id="rId51" name="Check Box 48">
              <controlPr defaultSize="0" autoFill="0" autoLine="0" autoPict="0">
                <anchor moveWithCells="1">
                  <from>
                    <xdr:col>3</xdr:col>
                    <xdr:colOff>38100</xdr:colOff>
                    <xdr:row>42</xdr:row>
                    <xdr:rowOff>152400</xdr:rowOff>
                  </from>
                  <to>
                    <xdr:col>4</xdr:col>
                    <xdr:colOff>571500</xdr:colOff>
                    <xdr:row>44</xdr:row>
                    <xdr:rowOff>66675</xdr:rowOff>
                  </to>
                </anchor>
              </controlPr>
            </control>
          </mc:Choice>
        </mc:AlternateContent>
        <mc:AlternateContent xmlns:mc="http://schemas.openxmlformats.org/markup-compatibility/2006">
          <mc:Choice Requires="x14">
            <control shapeId="14385" r:id="rId52" name="Check Box 49">
              <controlPr defaultSize="0" autoFill="0" autoLine="0" autoPict="0">
                <anchor moveWithCells="1">
                  <from>
                    <xdr:col>3</xdr:col>
                    <xdr:colOff>38100</xdr:colOff>
                    <xdr:row>20</xdr:row>
                    <xdr:rowOff>161925</xdr:rowOff>
                  </from>
                  <to>
                    <xdr:col>4</xdr:col>
                    <xdr:colOff>571500</xdr:colOff>
                    <xdr:row>22</xdr:row>
                    <xdr:rowOff>76200</xdr:rowOff>
                  </to>
                </anchor>
              </controlPr>
            </control>
          </mc:Choice>
        </mc:AlternateContent>
        <mc:AlternateContent xmlns:mc="http://schemas.openxmlformats.org/markup-compatibility/2006">
          <mc:Choice Requires="x14">
            <control shapeId="14386" r:id="rId53" name="Check Box 50">
              <controlPr defaultSize="0" autoFill="0" autoLine="0" autoPict="0">
                <anchor moveWithCells="1">
                  <from>
                    <xdr:col>3</xdr:col>
                    <xdr:colOff>38100</xdr:colOff>
                    <xdr:row>21</xdr:row>
                    <xdr:rowOff>152400</xdr:rowOff>
                  </from>
                  <to>
                    <xdr:col>4</xdr:col>
                    <xdr:colOff>571500</xdr:colOff>
                    <xdr:row>23</xdr:row>
                    <xdr:rowOff>66675</xdr:rowOff>
                  </to>
                </anchor>
              </controlPr>
            </control>
          </mc:Choice>
        </mc:AlternateContent>
        <mc:AlternateContent xmlns:mc="http://schemas.openxmlformats.org/markup-compatibility/2006">
          <mc:Choice Requires="x14">
            <control shapeId="14387" r:id="rId54" name="Check Box 51">
              <controlPr defaultSize="0" autoFill="0" autoLine="0" autoPict="0">
                <anchor moveWithCells="1">
                  <from>
                    <xdr:col>3</xdr:col>
                    <xdr:colOff>38100</xdr:colOff>
                    <xdr:row>22</xdr:row>
                    <xdr:rowOff>161925</xdr:rowOff>
                  </from>
                  <to>
                    <xdr:col>4</xdr:col>
                    <xdr:colOff>571500</xdr:colOff>
                    <xdr:row>24</xdr:row>
                    <xdr:rowOff>76200</xdr:rowOff>
                  </to>
                </anchor>
              </controlPr>
            </control>
          </mc:Choice>
        </mc:AlternateContent>
        <mc:AlternateContent xmlns:mc="http://schemas.openxmlformats.org/markup-compatibility/2006">
          <mc:Choice Requires="x14">
            <control shapeId="14388" r:id="rId55" name="Check Box 52">
              <controlPr defaultSize="0" autoFill="0" autoLine="0" autoPict="0">
                <anchor moveWithCells="1">
                  <from>
                    <xdr:col>6</xdr:col>
                    <xdr:colOff>228600</xdr:colOff>
                    <xdr:row>22</xdr:row>
                    <xdr:rowOff>152400</xdr:rowOff>
                  </from>
                  <to>
                    <xdr:col>8</xdr:col>
                    <xdr:colOff>104775</xdr:colOff>
                    <xdr:row>24</xdr:row>
                    <xdr:rowOff>66675</xdr:rowOff>
                  </to>
                </anchor>
              </controlPr>
            </control>
          </mc:Choice>
        </mc:AlternateContent>
        <mc:AlternateContent xmlns:mc="http://schemas.openxmlformats.org/markup-compatibility/2006">
          <mc:Choice Requires="x14">
            <control shapeId="14389" r:id="rId56" name="Check Box 53">
              <controlPr defaultSize="0" autoFill="0" autoLine="0" autoPict="0">
                <anchor moveWithCells="1">
                  <from>
                    <xdr:col>10</xdr:col>
                    <xdr:colOff>47625</xdr:colOff>
                    <xdr:row>22</xdr:row>
                    <xdr:rowOff>152400</xdr:rowOff>
                  </from>
                  <to>
                    <xdr:col>12</xdr:col>
                    <xdr:colOff>333375</xdr:colOff>
                    <xdr:row>24</xdr:row>
                    <xdr:rowOff>66675</xdr:rowOff>
                  </to>
                </anchor>
              </controlPr>
            </control>
          </mc:Choice>
        </mc:AlternateContent>
        <mc:AlternateContent xmlns:mc="http://schemas.openxmlformats.org/markup-compatibility/2006">
          <mc:Choice Requires="x14">
            <control shapeId="14390" r:id="rId57" name="Check Box 54">
              <controlPr defaultSize="0" autoFill="0" autoLine="0" autoPict="0">
                <anchor moveWithCells="1">
                  <from>
                    <xdr:col>5</xdr:col>
                    <xdr:colOff>123825</xdr:colOff>
                    <xdr:row>20</xdr:row>
                    <xdr:rowOff>152400</xdr:rowOff>
                  </from>
                  <to>
                    <xdr:col>7</xdr:col>
                    <xdr:colOff>123825</xdr:colOff>
                    <xdr:row>22</xdr:row>
                    <xdr:rowOff>66675</xdr:rowOff>
                  </to>
                </anchor>
              </controlPr>
            </control>
          </mc:Choice>
        </mc:AlternateContent>
        <mc:AlternateContent xmlns:mc="http://schemas.openxmlformats.org/markup-compatibility/2006">
          <mc:Choice Requires="x14">
            <control shapeId="14391" r:id="rId58" name="Check Box 55">
              <controlPr defaultSize="0" autoFill="0" autoLine="0" autoPict="0">
                <anchor moveWithCells="1">
                  <from>
                    <xdr:col>5</xdr:col>
                    <xdr:colOff>123825</xdr:colOff>
                    <xdr:row>21</xdr:row>
                    <xdr:rowOff>142875</xdr:rowOff>
                  </from>
                  <to>
                    <xdr:col>7</xdr:col>
                    <xdr:colOff>123825</xdr:colOff>
                    <xdr:row>23</xdr:row>
                    <xdr:rowOff>57150</xdr:rowOff>
                  </to>
                </anchor>
              </controlPr>
            </control>
          </mc:Choice>
        </mc:AlternateContent>
        <mc:AlternateContent xmlns:mc="http://schemas.openxmlformats.org/markup-compatibility/2006">
          <mc:Choice Requires="x14">
            <control shapeId="14392" r:id="rId59" name="Check Box 56">
              <controlPr defaultSize="0" autoFill="0" autoLine="0" autoPict="0">
                <anchor moveWithCells="1">
                  <from>
                    <xdr:col>9</xdr:col>
                    <xdr:colOff>276225</xdr:colOff>
                    <xdr:row>20</xdr:row>
                    <xdr:rowOff>161925</xdr:rowOff>
                  </from>
                  <to>
                    <xdr:col>12</xdr:col>
                    <xdr:colOff>104775</xdr:colOff>
                    <xdr:row>22</xdr:row>
                    <xdr:rowOff>76200</xdr:rowOff>
                  </to>
                </anchor>
              </controlPr>
            </control>
          </mc:Choice>
        </mc:AlternateContent>
        <mc:AlternateContent xmlns:mc="http://schemas.openxmlformats.org/markup-compatibility/2006">
          <mc:Choice Requires="x14">
            <control shapeId="14393" r:id="rId60" name="Check Box 57">
              <controlPr defaultSize="0" autoFill="0" autoLine="0" autoPict="0">
                <anchor moveWithCells="1">
                  <from>
                    <xdr:col>13</xdr:col>
                    <xdr:colOff>257175</xdr:colOff>
                    <xdr:row>20</xdr:row>
                    <xdr:rowOff>142875</xdr:rowOff>
                  </from>
                  <to>
                    <xdr:col>15</xdr:col>
                    <xdr:colOff>142875</xdr:colOff>
                    <xdr:row>22</xdr:row>
                    <xdr:rowOff>57150</xdr:rowOff>
                  </to>
                </anchor>
              </controlPr>
            </control>
          </mc:Choice>
        </mc:AlternateContent>
        <mc:AlternateContent xmlns:mc="http://schemas.openxmlformats.org/markup-compatibility/2006">
          <mc:Choice Requires="x14">
            <control shapeId="14394" r:id="rId61" name="Check Box 58">
              <controlPr defaultSize="0" autoFill="0" autoLine="0" autoPict="0">
                <anchor moveWithCells="1">
                  <from>
                    <xdr:col>3</xdr:col>
                    <xdr:colOff>47625</xdr:colOff>
                    <xdr:row>56</xdr:row>
                    <xdr:rowOff>161925</xdr:rowOff>
                  </from>
                  <to>
                    <xdr:col>4</xdr:col>
                    <xdr:colOff>581025</xdr:colOff>
                    <xdr:row>58</xdr:row>
                    <xdr:rowOff>76200</xdr:rowOff>
                  </to>
                </anchor>
              </controlPr>
            </control>
          </mc:Choice>
        </mc:AlternateContent>
        <mc:AlternateContent xmlns:mc="http://schemas.openxmlformats.org/markup-compatibility/2006">
          <mc:Choice Requires="x14">
            <control shapeId="14395" r:id="rId62" name="Check Box 59">
              <controlPr defaultSize="0" autoFill="0" autoLine="0" autoPict="0">
                <anchor moveWithCells="1">
                  <from>
                    <xdr:col>3</xdr:col>
                    <xdr:colOff>47625</xdr:colOff>
                    <xdr:row>63</xdr:row>
                    <xdr:rowOff>152400</xdr:rowOff>
                  </from>
                  <to>
                    <xdr:col>4</xdr:col>
                    <xdr:colOff>581025</xdr:colOff>
                    <xdr:row>65</xdr:row>
                    <xdr:rowOff>66675</xdr:rowOff>
                  </to>
                </anchor>
              </controlPr>
            </control>
          </mc:Choice>
        </mc:AlternateContent>
        <mc:AlternateContent xmlns:mc="http://schemas.openxmlformats.org/markup-compatibility/2006">
          <mc:Choice Requires="x14">
            <control shapeId="14396" r:id="rId63" name="Check Box 60">
              <controlPr defaultSize="0" autoFill="0" autoLine="0" autoPict="0">
                <anchor moveWithCells="1">
                  <from>
                    <xdr:col>3</xdr:col>
                    <xdr:colOff>47625</xdr:colOff>
                    <xdr:row>69</xdr:row>
                    <xdr:rowOff>152400</xdr:rowOff>
                  </from>
                  <to>
                    <xdr:col>4</xdr:col>
                    <xdr:colOff>581025</xdr:colOff>
                    <xdr:row>71</xdr:row>
                    <xdr:rowOff>66675</xdr:rowOff>
                  </to>
                </anchor>
              </controlPr>
            </control>
          </mc:Choice>
        </mc:AlternateContent>
        <mc:AlternateContent xmlns:mc="http://schemas.openxmlformats.org/markup-compatibility/2006">
          <mc:Choice Requires="x14">
            <control shapeId="14397" r:id="rId64" name="Check Box 61">
              <controlPr defaultSize="0" autoFill="0" autoLine="0" autoPict="0">
                <anchor moveWithCells="1">
                  <from>
                    <xdr:col>3</xdr:col>
                    <xdr:colOff>38100</xdr:colOff>
                    <xdr:row>46</xdr:row>
                    <xdr:rowOff>161925</xdr:rowOff>
                  </from>
                  <to>
                    <xdr:col>4</xdr:col>
                    <xdr:colOff>571500</xdr:colOff>
                    <xdr:row>48</xdr:row>
                    <xdr:rowOff>85725</xdr:rowOff>
                  </to>
                </anchor>
              </controlPr>
            </control>
          </mc:Choice>
        </mc:AlternateContent>
        <mc:AlternateContent xmlns:mc="http://schemas.openxmlformats.org/markup-compatibility/2006">
          <mc:Choice Requires="x14">
            <control shapeId="14398" r:id="rId65" name="Check Box 62">
              <controlPr defaultSize="0" autoFill="0" autoLine="0" autoPict="0">
                <anchor moveWithCells="1">
                  <from>
                    <xdr:col>3</xdr:col>
                    <xdr:colOff>38100</xdr:colOff>
                    <xdr:row>47</xdr:row>
                    <xdr:rowOff>161925</xdr:rowOff>
                  </from>
                  <to>
                    <xdr:col>4</xdr:col>
                    <xdr:colOff>571500</xdr:colOff>
                    <xdr:row>49</xdr:row>
                    <xdr:rowOff>76200</xdr:rowOff>
                  </to>
                </anchor>
              </controlPr>
            </control>
          </mc:Choice>
        </mc:AlternateContent>
        <mc:AlternateContent xmlns:mc="http://schemas.openxmlformats.org/markup-compatibility/2006">
          <mc:Choice Requires="x14">
            <control shapeId="14399" r:id="rId66" name="Check Box 63">
              <controlPr defaultSize="0" autoFill="0" autoLine="0" autoPict="0">
                <anchor moveWithCells="1">
                  <from>
                    <xdr:col>3</xdr:col>
                    <xdr:colOff>38100</xdr:colOff>
                    <xdr:row>50</xdr:row>
                    <xdr:rowOff>161925</xdr:rowOff>
                  </from>
                  <to>
                    <xdr:col>4</xdr:col>
                    <xdr:colOff>571500</xdr:colOff>
                    <xdr:row>52</xdr:row>
                    <xdr:rowOff>76200</xdr:rowOff>
                  </to>
                </anchor>
              </controlPr>
            </control>
          </mc:Choice>
        </mc:AlternateContent>
        <mc:AlternateContent xmlns:mc="http://schemas.openxmlformats.org/markup-compatibility/2006">
          <mc:Choice Requires="x14">
            <control shapeId="14400" r:id="rId67" name="Check Box 64">
              <controlPr defaultSize="0" autoFill="0" autoLine="0" autoPict="0">
                <anchor moveWithCells="1">
                  <from>
                    <xdr:col>3</xdr:col>
                    <xdr:colOff>38100</xdr:colOff>
                    <xdr:row>48</xdr:row>
                    <xdr:rowOff>171450</xdr:rowOff>
                  </from>
                  <to>
                    <xdr:col>4</xdr:col>
                    <xdr:colOff>561975</xdr:colOff>
                    <xdr:row>50</xdr:row>
                    <xdr:rowOff>85725</xdr:rowOff>
                  </to>
                </anchor>
              </controlPr>
            </control>
          </mc:Choice>
        </mc:AlternateContent>
        <mc:AlternateContent xmlns:mc="http://schemas.openxmlformats.org/markup-compatibility/2006">
          <mc:Choice Requires="x14">
            <control shapeId="14401" r:id="rId68" name="Check Box 65">
              <controlPr defaultSize="0" autoFill="0" autoLine="0" autoPict="0">
                <anchor moveWithCells="1">
                  <from>
                    <xdr:col>3</xdr:col>
                    <xdr:colOff>38100</xdr:colOff>
                    <xdr:row>49</xdr:row>
                    <xdr:rowOff>161925</xdr:rowOff>
                  </from>
                  <to>
                    <xdr:col>4</xdr:col>
                    <xdr:colOff>561975</xdr:colOff>
                    <xdr:row>51</xdr:row>
                    <xdr:rowOff>76200</xdr:rowOff>
                  </to>
                </anchor>
              </controlPr>
            </control>
          </mc:Choice>
        </mc:AlternateContent>
        <mc:AlternateContent xmlns:mc="http://schemas.openxmlformats.org/markup-compatibility/2006">
          <mc:Choice Requires="x14">
            <control shapeId="14402" r:id="rId69" name="Check Box 66">
              <controlPr defaultSize="0" autoFill="0" autoLine="0" autoPict="0">
                <anchor moveWithCells="1">
                  <from>
                    <xdr:col>3</xdr:col>
                    <xdr:colOff>38100</xdr:colOff>
                    <xdr:row>52</xdr:row>
                    <xdr:rowOff>152400</xdr:rowOff>
                  </from>
                  <to>
                    <xdr:col>4</xdr:col>
                    <xdr:colOff>571500</xdr:colOff>
                    <xdr:row>54</xdr:row>
                    <xdr:rowOff>66675</xdr:rowOff>
                  </to>
                </anchor>
              </controlPr>
            </control>
          </mc:Choice>
        </mc:AlternateContent>
        <mc:AlternateContent xmlns:mc="http://schemas.openxmlformats.org/markup-compatibility/2006">
          <mc:Choice Requires="x14">
            <control shapeId="14403" r:id="rId70" name="Check Box 67">
              <controlPr defaultSize="0" autoFill="0" autoLine="0" autoPict="0">
                <anchor moveWithCells="1">
                  <from>
                    <xdr:col>3</xdr:col>
                    <xdr:colOff>38100</xdr:colOff>
                    <xdr:row>51</xdr:row>
                    <xdr:rowOff>152400</xdr:rowOff>
                  </from>
                  <to>
                    <xdr:col>4</xdr:col>
                    <xdr:colOff>571500</xdr:colOff>
                    <xdr:row>53</xdr:row>
                    <xdr:rowOff>76200</xdr:rowOff>
                  </to>
                </anchor>
              </controlPr>
            </control>
          </mc:Choice>
        </mc:AlternateContent>
        <mc:AlternateContent xmlns:mc="http://schemas.openxmlformats.org/markup-compatibility/2006">
          <mc:Choice Requires="x14">
            <control shapeId="14404" r:id="rId71" name="Check Box 68">
              <controlPr defaultSize="0" autoFill="0" autoLine="0" autoPict="0">
                <anchor moveWithCells="1">
                  <from>
                    <xdr:col>3</xdr:col>
                    <xdr:colOff>38100</xdr:colOff>
                    <xdr:row>55</xdr:row>
                    <xdr:rowOff>152400</xdr:rowOff>
                  </from>
                  <to>
                    <xdr:col>4</xdr:col>
                    <xdr:colOff>571500</xdr:colOff>
                    <xdr:row>57</xdr:row>
                    <xdr:rowOff>66675</xdr:rowOff>
                  </to>
                </anchor>
              </controlPr>
            </control>
          </mc:Choice>
        </mc:AlternateContent>
        <mc:AlternateContent xmlns:mc="http://schemas.openxmlformats.org/markup-compatibility/2006">
          <mc:Choice Requires="x14">
            <control shapeId="14405" r:id="rId72" name="Check Box 69">
              <controlPr defaultSize="0" autoFill="0" autoLine="0" autoPict="0">
                <anchor moveWithCells="1">
                  <from>
                    <xdr:col>3</xdr:col>
                    <xdr:colOff>38100</xdr:colOff>
                    <xdr:row>53</xdr:row>
                    <xdr:rowOff>161925</xdr:rowOff>
                  </from>
                  <to>
                    <xdr:col>4</xdr:col>
                    <xdr:colOff>561975</xdr:colOff>
                    <xdr:row>55</xdr:row>
                    <xdr:rowOff>76200</xdr:rowOff>
                  </to>
                </anchor>
              </controlPr>
            </control>
          </mc:Choice>
        </mc:AlternateContent>
        <mc:AlternateContent xmlns:mc="http://schemas.openxmlformats.org/markup-compatibility/2006">
          <mc:Choice Requires="x14">
            <control shapeId="14406" r:id="rId73" name="Check Box 70">
              <controlPr defaultSize="0" autoFill="0" autoLine="0" autoPict="0">
                <anchor moveWithCells="1">
                  <from>
                    <xdr:col>3</xdr:col>
                    <xdr:colOff>38100</xdr:colOff>
                    <xdr:row>54</xdr:row>
                    <xdr:rowOff>152400</xdr:rowOff>
                  </from>
                  <to>
                    <xdr:col>4</xdr:col>
                    <xdr:colOff>561975</xdr:colOff>
                    <xdr:row>56</xdr:row>
                    <xdr:rowOff>66675</xdr:rowOff>
                  </to>
                </anchor>
              </controlPr>
            </control>
          </mc:Choice>
        </mc:AlternateContent>
        <mc:AlternateContent xmlns:mc="http://schemas.openxmlformats.org/markup-compatibility/2006">
          <mc:Choice Requires="x14">
            <control shapeId="14407" r:id="rId74" name="Check Box 71">
              <controlPr defaultSize="0" autoFill="0" autoLine="0" autoPict="0">
                <anchor moveWithCells="1">
                  <from>
                    <xdr:col>4</xdr:col>
                    <xdr:colOff>561975</xdr:colOff>
                    <xdr:row>58</xdr:row>
                    <xdr:rowOff>152400</xdr:rowOff>
                  </from>
                  <to>
                    <xdr:col>6</xdr:col>
                    <xdr:colOff>228600</xdr:colOff>
                    <xdr:row>60</xdr:row>
                    <xdr:rowOff>76200</xdr:rowOff>
                  </to>
                </anchor>
              </controlPr>
            </control>
          </mc:Choice>
        </mc:AlternateContent>
        <mc:AlternateContent xmlns:mc="http://schemas.openxmlformats.org/markup-compatibility/2006">
          <mc:Choice Requires="x14">
            <control shapeId="14408" r:id="rId75" name="Check Box 72">
              <controlPr defaultSize="0" autoFill="0" autoLine="0" autoPict="0">
                <anchor moveWithCells="1">
                  <from>
                    <xdr:col>4</xdr:col>
                    <xdr:colOff>561975</xdr:colOff>
                    <xdr:row>59</xdr:row>
                    <xdr:rowOff>152400</xdr:rowOff>
                  </from>
                  <to>
                    <xdr:col>6</xdr:col>
                    <xdr:colOff>228600</xdr:colOff>
                    <xdr:row>61</xdr:row>
                    <xdr:rowOff>66675</xdr:rowOff>
                  </to>
                </anchor>
              </controlPr>
            </control>
          </mc:Choice>
        </mc:AlternateContent>
        <mc:AlternateContent xmlns:mc="http://schemas.openxmlformats.org/markup-compatibility/2006">
          <mc:Choice Requires="x14">
            <control shapeId="14409" r:id="rId76" name="Check Box 73">
              <controlPr defaultSize="0" autoFill="0" autoLine="0" autoPict="0">
                <anchor moveWithCells="1">
                  <from>
                    <xdr:col>4</xdr:col>
                    <xdr:colOff>561975</xdr:colOff>
                    <xdr:row>62</xdr:row>
                    <xdr:rowOff>152400</xdr:rowOff>
                  </from>
                  <to>
                    <xdr:col>6</xdr:col>
                    <xdr:colOff>228600</xdr:colOff>
                    <xdr:row>64</xdr:row>
                    <xdr:rowOff>66675</xdr:rowOff>
                  </to>
                </anchor>
              </controlPr>
            </control>
          </mc:Choice>
        </mc:AlternateContent>
        <mc:AlternateContent xmlns:mc="http://schemas.openxmlformats.org/markup-compatibility/2006">
          <mc:Choice Requires="x14">
            <control shapeId="14410" r:id="rId77" name="Check Box 74">
              <controlPr defaultSize="0" autoFill="0" autoLine="0" autoPict="0">
                <anchor moveWithCells="1">
                  <from>
                    <xdr:col>4</xdr:col>
                    <xdr:colOff>561975</xdr:colOff>
                    <xdr:row>60</xdr:row>
                    <xdr:rowOff>161925</xdr:rowOff>
                  </from>
                  <to>
                    <xdr:col>6</xdr:col>
                    <xdr:colOff>209550</xdr:colOff>
                    <xdr:row>62</xdr:row>
                    <xdr:rowOff>76200</xdr:rowOff>
                  </to>
                </anchor>
              </controlPr>
            </control>
          </mc:Choice>
        </mc:AlternateContent>
        <mc:AlternateContent xmlns:mc="http://schemas.openxmlformats.org/markup-compatibility/2006">
          <mc:Choice Requires="x14">
            <control shapeId="14411" r:id="rId78" name="Check Box 75">
              <controlPr defaultSize="0" autoFill="0" autoLine="0" autoPict="0">
                <anchor moveWithCells="1">
                  <from>
                    <xdr:col>4</xdr:col>
                    <xdr:colOff>561975</xdr:colOff>
                    <xdr:row>61</xdr:row>
                    <xdr:rowOff>152400</xdr:rowOff>
                  </from>
                  <to>
                    <xdr:col>6</xdr:col>
                    <xdr:colOff>209550</xdr:colOff>
                    <xdr:row>63</xdr:row>
                    <xdr:rowOff>66675</xdr:rowOff>
                  </to>
                </anchor>
              </controlPr>
            </control>
          </mc:Choice>
        </mc:AlternateContent>
        <mc:AlternateContent xmlns:mc="http://schemas.openxmlformats.org/markup-compatibility/2006">
          <mc:Choice Requires="x14">
            <control shapeId="14412" r:id="rId79" name="Check Box 76">
              <controlPr defaultSize="0" autoFill="0" autoLine="0" autoPict="0">
                <anchor moveWithCells="1">
                  <from>
                    <xdr:col>4</xdr:col>
                    <xdr:colOff>561975</xdr:colOff>
                    <xdr:row>67</xdr:row>
                    <xdr:rowOff>142875</xdr:rowOff>
                  </from>
                  <to>
                    <xdr:col>6</xdr:col>
                    <xdr:colOff>228600</xdr:colOff>
                    <xdr:row>69</xdr:row>
                    <xdr:rowOff>57150</xdr:rowOff>
                  </to>
                </anchor>
              </controlPr>
            </control>
          </mc:Choice>
        </mc:AlternateContent>
        <mc:AlternateContent xmlns:mc="http://schemas.openxmlformats.org/markup-compatibility/2006">
          <mc:Choice Requires="x14">
            <control shapeId="14413" r:id="rId80" name="Check Box 77">
              <controlPr defaultSize="0" autoFill="0" autoLine="0" autoPict="0">
                <anchor moveWithCells="1">
                  <from>
                    <xdr:col>4</xdr:col>
                    <xdr:colOff>561975</xdr:colOff>
                    <xdr:row>65</xdr:row>
                    <xdr:rowOff>152400</xdr:rowOff>
                  </from>
                  <to>
                    <xdr:col>6</xdr:col>
                    <xdr:colOff>209550</xdr:colOff>
                    <xdr:row>67</xdr:row>
                    <xdr:rowOff>66675</xdr:rowOff>
                  </to>
                </anchor>
              </controlPr>
            </control>
          </mc:Choice>
        </mc:AlternateContent>
        <mc:AlternateContent xmlns:mc="http://schemas.openxmlformats.org/markup-compatibility/2006">
          <mc:Choice Requires="x14">
            <control shapeId="14414" r:id="rId81" name="Check Box 78">
              <controlPr defaultSize="0" autoFill="0" autoLine="0" autoPict="0">
                <anchor moveWithCells="1">
                  <from>
                    <xdr:col>4</xdr:col>
                    <xdr:colOff>561975</xdr:colOff>
                    <xdr:row>66</xdr:row>
                    <xdr:rowOff>142875</xdr:rowOff>
                  </from>
                  <to>
                    <xdr:col>6</xdr:col>
                    <xdr:colOff>209550</xdr:colOff>
                    <xdr:row>68</xdr:row>
                    <xdr:rowOff>57150</xdr:rowOff>
                  </to>
                </anchor>
              </controlPr>
            </control>
          </mc:Choice>
        </mc:AlternateContent>
        <mc:AlternateContent xmlns:mc="http://schemas.openxmlformats.org/markup-compatibility/2006">
          <mc:Choice Requires="x14">
            <control shapeId="14415" r:id="rId82" name="Check Box 79">
              <controlPr defaultSize="0" autoFill="0" autoLine="0" autoPict="0">
                <anchor moveWithCells="1">
                  <from>
                    <xdr:col>4</xdr:col>
                    <xdr:colOff>561975</xdr:colOff>
                    <xdr:row>68</xdr:row>
                    <xdr:rowOff>152400</xdr:rowOff>
                  </from>
                  <to>
                    <xdr:col>6</xdr:col>
                    <xdr:colOff>228600</xdr:colOff>
                    <xdr:row>70</xdr:row>
                    <xdr:rowOff>66675</xdr:rowOff>
                  </to>
                </anchor>
              </controlPr>
            </control>
          </mc:Choice>
        </mc:AlternateContent>
        <mc:AlternateContent xmlns:mc="http://schemas.openxmlformats.org/markup-compatibility/2006">
          <mc:Choice Requires="x14">
            <control shapeId="14416" r:id="rId83" name="Check Box 80">
              <controlPr defaultSize="0" autoFill="0" autoLine="0" autoPict="0">
                <anchor moveWithCells="1">
                  <from>
                    <xdr:col>3</xdr:col>
                    <xdr:colOff>28575</xdr:colOff>
                    <xdr:row>70</xdr:row>
                    <xdr:rowOff>152400</xdr:rowOff>
                  </from>
                  <to>
                    <xdr:col>4</xdr:col>
                    <xdr:colOff>561975</xdr:colOff>
                    <xdr:row>72</xdr:row>
                    <xdr:rowOff>76200</xdr:rowOff>
                  </to>
                </anchor>
              </controlPr>
            </control>
          </mc:Choice>
        </mc:AlternateContent>
        <mc:AlternateContent xmlns:mc="http://schemas.openxmlformats.org/markup-compatibility/2006">
          <mc:Choice Requires="x14">
            <control shapeId="14417" r:id="rId84" name="Check Box 81">
              <controlPr defaultSize="0" autoFill="0" autoLine="0" autoPict="0">
                <anchor moveWithCells="1">
                  <from>
                    <xdr:col>3</xdr:col>
                    <xdr:colOff>28575</xdr:colOff>
                    <xdr:row>71</xdr:row>
                    <xdr:rowOff>152400</xdr:rowOff>
                  </from>
                  <to>
                    <xdr:col>4</xdr:col>
                    <xdr:colOff>561975</xdr:colOff>
                    <xdr:row>73</xdr:row>
                    <xdr:rowOff>66675</xdr:rowOff>
                  </to>
                </anchor>
              </controlPr>
            </control>
          </mc:Choice>
        </mc:AlternateContent>
        <mc:AlternateContent xmlns:mc="http://schemas.openxmlformats.org/markup-compatibility/2006">
          <mc:Choice Requires="x14">
            <control shapeId="14418" r:id="rId85" name="Check Box 82">
              <controlPr defaultSize="0" autoFill="0" autoLine="0" autoPict="0">
                <anchor moveWithCells="1">
                  <from>
                    <xdr:col>3</xdr:col>
                    <xdr:colOff>28575</xdr:colOff>
                    <xdr:row>74</xdr:row>
                    <xdr:rowOff>152400</xdr:rowOff>
                  </from>
                  <to>
                    <xdr:col>4</xdr:col>
                    <xdr:colOff>561975</xdr:colOff>
                    <xdr:row>76</xdr:row>
                    <xdr:rowOff>66675</xdr:rowOff>
                  </to>
                </anchor>
              </controlPr>
            </control>
          </mc:Choice>
        </mc:AlternateContent>
        <mc:AlternateContent xmlns:mc="http://schemas.openxmlformats.org/markup-compatibility/2006">
          <mc:Choice Requires="x14">
            <control shapeId="14419" r:id="rId86" name="Check Box 83">
              <controlPr defaultSize="0" autoFill="0" autoLine="0" autoPict="0">
                <anchor moveWithCells="1">
                  <from>
                    <xdr:col>3</xdr:col>
                    <xdr:colOff>28575</xdr:colOff>
                    <xdr:row>72</xdr:row>
                    <xdr:rowOff>161925</xdr:rowOff>
                  </from>
                  <to>
                    <xdr:col>4</xdr:col>
                    <xdr:colOff>552450</xdr:colOff>
                    <xdr:row>74</xdr:row>
                    <xdr:rowOff>76200</xdr:rowOff>
                  </to>
                </anchor>
              </controlPr>
            </control>
          </mc:Choice>
        </mc:AlternateContent>
        <mc:AlternateContent xmlns:mc="http://schemas.openxmlformats.org/markup-compatibility/2006">
          <mc:Choice Requires="x14">
            <control shapeId="14420" r:id="rId87" name="Check Box 84">
              <controlPr defaultSize="0" autoFill="0" autoLine="0" autoPict="0">
                <anchor moveWithCells="1">
                  <from>
                    <xdr:col>3</xdr:col>
                    <xdr:colOff>28575</xdr:colOff>
                    <xdr:row>73</xdr:row>
                    <xdr:rowOff>152400</xdr:rowOff>
                  </from>
                  <to>
                    <xdr:col>4</xdr:col>
                    <xdr:colOff>552450</xdr:colOff>
                    <xdr:row>75</xdr:row>
                    <xdr:rowOff>66675</xdr:rowOff>
                  </to>
                </anchor>
              </controlPr>
            </control>
          </mc:Choice>
        </mc:AlternateContent>
        <mc:AlternateContent xmlns:mc="http://schemas.openxmlformats.org/markup-compatibility/2006">
          <mc:Choice Requires="x14">
            <control shapeId="14421" r:id="rId88" name="Check Box 85">
              <controlPr defaultSize="0" autoFill="0" autoLine="0" autoPict="0">
                <anchor moveWithCells="1">
                  <from>
                    <xdr:col>3</xdr:col>
                    <xdr:colOff>28575</xdr:colOff>
                    <xdr:row>76</xdr:row>
                    <xdr:rowOff>142875</xdr:rowOff>
                  </from>
                  <to>
                    <xdr:col>4</xdr:col>
                    <xdr:colOff>561975</xdr:colOff>
                    <xdr:row>78</xdr:row>
                    <xdr:rowOff>57150</xdr:rowOff>
                  </to>
                </anchor>
              </controlPr>
            </control>
          </mc:Choice>
        </mc:AlternateContent>
        <mc:AlternateContent xmlns:mc="http://schemas.openxmlformats.org/markup-compatibility/2006">
          <mc:Choice Requires="x14">
            <control shapeId="14422" r:id="rId89" name="Check Box 86">
              <controlPr defaultSize="0" autoFill="0" autoLine="0" autoPict="0">
                <anchor moveWithCells="1">
                  <from>
                    <xdr:col>3</xdr:col>
                    <xdr:colOff>28575</xdr:colOff>
                    <xdr:row>75</xdr:row>
                    <xdr:rowOff>142875</xdr:rowOff>
                  </from>
                  <to>
                    <xdr:col>4</xdr:col>
                    <xdr:colOff>561975</xdr:colOff>
                    <xdr:row>77</xdr:row>
                    <xdr:rowOff>66675</xdr:rowOff>
                  </to>
                </anchor>
              </controlPr>
            </control>
          </mc:Choice>
        </mc:AlternateContent>
        <mc:AlternateContent xmlns:mc="http://schemas.openxmlformats.org/markup-compatibility/2006">
          <mc:Choice Requires="x14">
            <control shapeId="14423" r:id="rId90" name="Check Box 87">
              <controlPr defaultSize="0" autoFill="0" autoLine="0" autoPict="0">
                <anchor moveWithCells="1">
                  <from>
                    <xdr:col>3</xdr:col>
                    <xdr:colOff>47625</xdr:colOff>
                    <xdr:row>81</xdr:row>
                    <xdr:rowOff>152400</xdr:rowOff>
                  </from>
                  <to>
                    <xdr:col>4</xdr:col>
                    <xdr:colOff>581025</xdr:colOff>
                    <xdr:row>83</xdr:row>
                    <xdr:rowOff>76200</xdr:rowOff>
                  </to>
                </anchor>
              </controlPr>
            </control>
          </mc:Choice>
        </mc:AlternateContent>
        <mc:AlternateContent xmlns:mc="http://schemas.openxmlformats.org/markup-compatibility/2006">
          <mc:Choice Requires="x14">
            <control shapeId="14424" r:id="rId91" name="Check Box 88">
              <controlPr defaultSize="0" autoFill="0" autoLine="0" autoPict="0">
                <anchor moveWithCells="1">
                  <from>
                    <xdr:col>4</xdr:col>
                    <xdr:colOff>571500</xdr:colOff>
                    <xdr:row>80</xdr:row>
                    <xdr:rowOff>161925</xdr:rowOff>
                  </from>
                  <to>
                    <xdr:col>6</xdr:col>
                    <xdr:colOff>228600</xdr:colOff>
                    <xdr:row>82</xdr:row>
                    <xdr:rowOff>76200</xdr:rowOff>
                  </to>
                </anchor>
              </controlPr>
            </control>
          </mc:Choice>
        </mc:AlternateContent>
        <mc:AlternateContent xmlns:mc="http://schemas.openxmlformats.org/markup-compatibility/2006">
          <mc:Choice Requires="x14">
            <control shapeId="14425" r:id="rId92" name="Check Box 89">
              <controlPr defaultSize="0" autoFill="0" autoLine="0" autoPict="0">
                <anchor moveWithCells="1">
                  <from>
                    <xdr:col>3</xdr:col>
                    <xdr:colOff>47625</xdr:colOff>
                    <xdr:row>85</xdr:row>
                    <xdr:rowOff>152400</xdr:rowOff>
                  </from>
                  <to>
                    <xdr:col>4</xdr:col>
                    <xdr:colOff>581025</xdr:colOff>
                    <xdr:row>87</xdr:row>
                    <xdr:rowOff>66675</xdr:rowOff>
                  </to>
                </anchor>
              </controlPr>
            </control>
          </mc:Choice>
        </mc:AlternateContent>
        <mc:AlternateContent xmlns:mc="http://schemas.openxmlformats.org/markup-compatibility/2006">
          <mc:Choice Requires="x14">
            <control shapeId="14426" r:id="rId93" name="Check Box 90">
              <controlPr defaultSize="0" autoFill="0" autoLine="0" autoPict="0">
                <anchor moveWithCells="1">
                  <from>
                    <xdr:col>3</xdr:col>
                    <xdr:colOff>47625</xdr:colOff>
                    <xdr:row>83</xdr:row>
                    <xdr:rowOff>161925</xdr:rowOff>
                  </from>
                  <to>
                    <xdr:col>4</xdr:col>
                    <xdr:colOff>571500</xdr:colOff>
                    <xdr:row>85</xdr:row>
                    <xdr:rowOff>76200</xdr:rowOff>
                  </to>
                </anchor>
              </controlPr>
            </control>
          </mc:Choice>
        </mc:AlternateContent>
        <mc:AlternateContent xmlns:mc="http://schemas.openxmlformats.org/markup-compatibility/2006">
          <mc:Choice Requires="x14">
            <control shapeId="14427" r:id="rId94" name="Check Box 91">
              <controlPr defaultSize="0" autoFill="0" autoLine="0" autoPict="0">
                <anchor moveWithCells="1">
                  <from>
                    <xdr:col>3</xdr:col>
                    <xdr:colOff>47625</xdr:colOff>
                    <xdr:row>84</xdr:row>
                    <xdr:rowOff>152400</xdr:rowOff>
                  </from>
                  <to>
                    <xdr:col>4</xdr:col>
                    <xdr:colOff>571500</xdr:colOff>
                    <xdr:row>86</xdr:row>
                    <xdr:rowOff>66675</xdr:rowOff>
                  </to>
                </anchor>
              </controlPr>
            </control>
          </mc:Choice>
        </mc:AlternateContent>
        <mc:AlternateContent xmlns:mc="http://schemas.openxmlformats.org/markup-compatibility/2006">
          <mc:Choice Requires="x14">
            <control shapeId="14428" r:id="rId95" name="Check Box 92">
              <controlPr defaultSize="0" autoFill="0" autoLine="0" autoPict="0">
                <anchor moveWithCells="1">
                  <from>
                    <xdr:col>3</xdr:col>
                    <xdr:colOff>47625</xdr:colOff>
                    <xdr:row>87</xdr:row>
                    <xdr:rowOff>142875</xdr:rowOff>
                  </from>
                  <to>
                    <xdr:col>4</xdr:col>
                    <xdr:colOff>581025</xdr:colOff>
                    <xdr:row>89</xdr:row>
                    <xdr:rowOff>57150</xdr:rowOff>
                  </to>
                </anchor>
              </controlPr>
            </control>
          </mc:Choice>
        </mc:AlternateContent>
        <mc:AlternateContent xmlns:mc="http://schemas.openxmlformats.org/markup-compatibility/2006">
          <mc:Choice Requires="x14">
            <control shapeId="14429" r:id="rId96" name="Check Box 93">
              <controlPr defaultSize="0" autoFill="0" autoLine="0" autoPict="0">
                <anchor moveWithCells="1">
                  <from>
                    <xdr:col>3</xdr:col>
                    <xdr:colOff>47625</xdr:colOff>
                    <xdr:row>86</xdr:row>
                    <xdr:rowOff>142875</xdr:rowOff>
                  </from>
                  <to>
                    <xdr:col>4</xdr:col>
                    <xdr:colOff>581025</xdr:colOff>
                    <xdr:row>88</xdr:row>
                    <xdr:rowOff>66675</xdr:rowOff>
                  </to>
                </anchor>
              </controlPr>
            </control>
          </mc:Choice>
        </mc:AlternateContent>
        <mc:AlternateContent xmlns:mc="http://schemas.openxmlformats.org/markup-compatibility/2006">
          <mc:Choice Requires="x14">
            <control shapeId="14430" r:id="rId97" name="Check Box 94">
              <controlPr defaultSize="0" autoFill="0" autoLine="0" autoPict="0">
                <anchor moveWithCells="1">
                  <from>
                    <xdr:col>3</xdr:col>
                    <xdr:colOff>47625</xdr:colOff>
                    <xdr:row>90</xdr:row>
                    <xdr:rowOff>142875</xdr:rowOff>
                  </from>
                  <to>
                    <xdr:col>4</xdr:col>
                    <xdr:colOff>581025</xdr:colOff>
                    <xdr:row>92</xdr:row>
                    <xdr:rowOff>57150</xdr:rowOff>
                  </to>
                </anchor>
              </controlPr>
            </control>
          </mc:Choice>
        </mc:AlternateContent>
        <mc:AlternateContent xmlns:mc="http://schemas.openxmlformats.org/markup-compatibility/2006">
          <mc:Choice Requires="x14">
            <control shapeId="14431" r:id="rId98" name="Check Box 95">
              <controlPr defaultSize="0" autoFill="0" autoLine="0" autoPict="0">
                <anchor moveWithCells="1">
                  <from>
                    <xdr:col>3</xdr:col>
                    <xdr:colOff>47625</xdr:colOff>
                    <xdr:row>88</xdr:row>
                    <xdr:rowOff>152400</xdr:rowOff>
                  </from>
                  <to>
                    <xdr:col>4</xdr:col>
                    <xdr:colOff>571500</xdr:colOff>
                    <xdr:row>90</xdr:row>
                    <xdr:rowOff>66675</xdr:rowOff>
                  </to>
                </anchor>
              </controlPr>
            </control>
          </mc:Choice>
        </mc:AlternateContent>
        <mc:AlternateContent xmlns:mc="http://schemas.openxmlformats.org/markup-compatibility/2006">
          <mc:Choice Requires="x14">
            <control shapeId="14432" r:id="rId99" name="Check Box 96">
              <controlPr defaultSize="0" autoFill="0" autoLine="0" autoPict="0">
                <anchor moveWithCells="1">
                  <from>
                    <xdr:col>3</xdr:col>
                    <xdr:colOff>47625</xdr:colOff>
                    <xdr:row>89</xdr:row>
                    <xdr:rowOff>142875</xdr:rowOff>
                  </from>
                  <to>
                    <xdr:col>4</xdr:col>
                    <xdr:colOff>571500</xdr:colOff>
                    <xdr:row>91</xdr:row>
                    <xdr:rowOff>57150</xdr:rowOff>
                  </to>
                </anchor>
              </controlPr>
            </control>
          </mc:Choice>
        </mc:AlternateContent>
        <mc:AlternateContent xmlns:mc="http://schemas.openxmlformats.org/markup-compatibility/2006">
          <mc:Choice Requires="x14">
            <control shapeId="14433" r:id="rId100" name="Check Box 97">
              <controlPr defaultSize="0" autoFill="0" autoLine="0" autoPict="0">
                <anchor moveWithCells="1">
                  <from>
                    <xdr:col>9</xdr:col>
                    <xdr:colOff>247650</xdr:colOff>
                    <xdr:row>88</xdr:row>
                    <xdr:rowOff>152400</xdr:rowOff>
                  </from>
                  <to>
                    <xdr:col>12</xdr:col>
                    <xdr:colOff>66675</xdr:colOff>
                    <xdr:row>90</xdr:row>
                    <xdr:rowOff>66675</xdr:rowOff>
                  </to>
                </anchor>
              </controlPr>
            </control>
          </mc:Choice>
        </mc:AlternateContent>
        <mc:AlternateContent xmlns:mc="http://schemas.openxmlformats.org/markup-compatibility/2006">
          <mc:Choice Requires="x14">
            <control shapeId="14434" r:id="rId101" name="Check Box 98">
              <controlPr defaultSize="0" autoFill="0" autoLine="0" autoPict="0">
                <anchor moveWithCells="1">
                  <from>
                    <xdr:col>9</xdr:col>
                    <xdr:colOff>247650</xdr:colOff>
                    <xdr:row>87</xdr:row>
                    <xdr:rowOff>152400</xdr:rowOff>
                  </from>
                  <to>
                    <xdr:col>12</xdr:col>
                    <xdr:colOff>57150</xdr:colOff>
                    <xdr:row>89</xdr:row>
                    <xdr:rowOff>66675</xdr:rowOff>
                  </to>
                </anchor>
              </controlPr>
            </control>
          </mc:Choice>
        </mc:AlternateContent>
        <mc:AlternateContent xmlns:mc="http://schemas.openxmlformats.org/markup-compatibility/2006">
          <mc:Choice Requires="x14">
            <control shapeId="14435" r:id="rId102" name="Check Box 99">
              <controlPr defaultSize="0" autoFill="0" autoLine="0" autoPict="0">
                <anchor moveWithCells="1">
                  <from>
                    <xdr:col>12</xdr:col>
                    <xdr:colOff>257175</xdr:colOff>
                    <xdr:row>79</xdr:row>
                    <xdr:rowOff>161925</xdr:rowOff>
                  </from>
                  <to>
                    <xdr:col>14</xdr:col>
                    <xdr:colOff>104775</xdr:colOff>
                    <xdr:row>81</xdr:row>
                    <xdr:rowOff>76200</xdr:rowOff>
                  </to>
                </anchor>
              </controlPr>
            </control>
          </mc:Choice>
        </mc:AlternateContent>
        <mc:AlternateContent xmlns:mc="http://schemas.openxmlformats.org/markup-compatibility/2006">
          <mc:Choice Requires="x14">
            <control shapeId="14436" r:id="rId103" name="Check Box 100">
              <controlPr defaultSize="0" autoFill="0" autoLine="0" autoPict="0">
                <anchor moveWithCells="1">
                  <from>
                    <xdr:col>12</xdr:col>
                    <xdr:colOff>257175</xdr:colOff>
                    <xdr:row>78</xdr:row>
                    <xdr:rowOff>161925</xdr:rowOff>
                  </from>
                  <to>
                    <xdr:col>14</xdr:col>
                    <xdr:colOff>104775</xdr:colOff>
                    <xdr:row>80</xdr:row>
                    <xdr:rowOff>76200</xdr:rowOff>
                  </to>
                </anchor>
              </controlPr>
            </control>
          </mc:Choice>
        </mc:AlternateContent>
        <mc:AlternateContent xmlns:mc="http://schemas.openxmlformats.org/markup-compatibility/2006">
          <mc:Choice Requires="x14">
            <control shapeId="14437" r:id="rId104" name="Check Box 101">
              <controlPr defaultSize="0" autoFill="0" autoLine="0" autoPict="0">
                <anchor moveWithCells="1">
                  <from>
                    <xdr:col>8</xdr:col>
                    <xdr:colOff>38100</xdr:colOff>
                    <xdr:row>79</xdr:row>
                    <xdr:rowOff>152400</xdr:rowOff>
                  </from>
                  <to>
                    <xdr:col>10</xdr:col>
                    <xdr:colOff>104775</xdr:colOff>
                    <xdr:row>81</xdr:row>
                    <xdr:rowOff>66675</xdr:rowOff>
                  </to>
                </anchor>
              </controlPr>
            </control>
          </mc:Choice>
        </mc:AlternateContent>
        <mc:AlternateContent xmlns:mc="http://schemas.openxmlformats.org/markup-compatibility/2006">
          <mc:Choice Requires="x14">
            <control shapeId="14438" r:id="rId105" name="Check Box 102">
              <controlPr defaultSize="0" autoFill="0" autoLine="0" autoPict="0">
                <anchor moveWithCells="1">
                  <from>
                    <xdr:col>8</xdr:col>
                    <xdr:colOff>38100</xdr:colOff>
                    <xdr:row>78</xdr:row>
                    <xdr:rowOff>152400</xdr:rowOff>
                  </from>
                  <to>
                    <xdr:col>10</xdr:col>
                    <xdr:colOff>104775</xdr:colOff>
                    <xdr:row>80</xdr:row>
                    <xdr:rowOff>66675</xdr:rowOff>
                  </to>
                </anchor>
              </controlPr>
            </control>
          </mc:Choice>
        </mc:AlternateContent>
        <mc:AlternateContent xmlns:mc="http://schemas.openxmlformats.org/markup-compatibility/2006">
          <mc:Choice Requires="x14">
            <control shapeId="14439" r:id="rId106" name="Check Box 103">
              <controlPr defaultSize="0" autoFill="0" autoLine="0" autoPict="0">
                <anchor moveWithCells="1">
                  <from>
                    <xdr:col>4</xdr:col>
                    <xdr:colOff>571500</xdr:colOff>
                    <xdr:row>79</xdr:row>
                    <xdr:rowOff>152400</xdr:rowOff>
                  </from>
                  <to>
                    <xdr:col>6</xdr:col>
                    <xdr:colOff>228600</xdr:colOff>
                    <xdr:row>81</xdr:row>
                    <xdr:rowOff>66675</xdr:rowOff>
                  </to>
                </anchor>
              </controlPr>
            </control>
          </mc:Choice>
        </mc:AlternateContent>
        <mc:AlternateContent xmlns:mc="http://schemas.openxmlformats.org/markup-compatibility/2006">
          <mc:Choice Requires="x14">
            <control shapeId="14440" r:id="rId107" name="Check Box 104">
              <controlPr defaultSize="0" autoFill="0" autoLine="0" autoPict="0">
                <anchor moveWithCells="1">
                  <from>
                    <xdr:col>4</xdr:col>
                    <xdr:colOff>571500</xdr:colOff>
                    <xdr:row>78</xdr:row>
                    <xdr:rowOff>152400</xdr:rowOff>
                  </from>
                  <to>
                    <xdr:col>6</xdr:col>
                    <xdr:colOff>228600</xdr:colOff>
                    <xdr:row>80</xdr:row>
                    <xdr:rowOff>66675</xdr:rowOff>
                  </to>
                </anchor>
              </controlPr>
            </control>
          </mc:Choice>
        </mc:AlternateContent>
        <mc:AlternateContent xmlns:mc="http://schemas.openxmlformats.org/markup-compatibility/2006">
          <mc:Choice Requires="x14">
            <control shapeId="14441" r:id="rId108" name="Check Box 105">
              <controlPr defaultSize="0" autoFill="0" autoLine="0" autoPict="0">
                <anchor moveWithCells="1">
                  <from>
                    <xdr:col>3</xdr:col>
                    <xdr:colOff>47625</xdr:colOff>
                    <xdr:row>46</xdr:row>
                    <xdr:rowOff>19050</xdr:rowOff>
                  </from>
                  <to>
                    <xdr:col>4</xdr:col>
                    <xdr:colOff>581025</xdr:colOff>
                    <xdr:row>47</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03"/>
  <sheetViews>
    <sheetView showGridLines="0" zoomScale="85" zoomScaleNormal="85" zoomScaleSheetLayoutView="100" workbookViewId="0">
      <selection activeCell="O9" sqref="O9"/>
    </sheetView>
  </sheetViews>
  <sheetFormatPr defaultRowHeight="16.5" customHeight="1"/>
  <cols>
    <col min="1" max="1" width="4.625" style="44" customWidth="1"/>
    <col min="2" max="2" width="4" style="44" customWidth="1"/>
    <col min="3" max="3" width="10.25" style="44" customWidth="1"/>
    <col min="4" max="4" width="3.25" style="44" bestFit="1" customWidth="1"/>
    <col min="5" max="5" width="10.375" style="44" customWidth="1"/>
    <col min="6" max="6" width="4.375" style="44" customWidth="1"/>
    <col min="7" max="7" width="5.875" style="44" customWidth="1"/>
    <col min="8" max="8" width="6.125" style="44" customWidth="1"/>
    <col min="9" max="9" width="3.25" style="44" bestFit="1" customWidth="1"/>
    <col min="10" max="10" width="6.125" style="44" customWidth="1"/>
    <col min="11" max="12" width="3.25" style="44" bestFit="1" customWidth="1"/>
    <col min="13" max="14" width="6.125" style="44" customWidth="1"/>
    <col min="15" max="15" width="5.625" style="44" customWidth="1"/>
    <col min="16" max="17" width="3.25" style="44" bestFit="1" customWidth="1"/>
    <col min="18" max="18" width="0.875" style="44" customWidth="1"/>
    <col min="19" max="19" width="6.125" style="142" hidden="1" customWidth="1"/>
    <col min="20" max="20" width="14.25" style="142" hidden="1" customWidth="1"/>
    <col min="21" max="21" width="20" style="142" hidden="1" customWidth="1"/>
    <col min="22" max="22" width="0" style="142" hidden="1" customWidth="1"/>
    <col min="23" max="23" width="4" style="142" hidden="1" customWidth="1"/>
    <col min="24" max="24" width="5" style="142" hidden="1" customWidth="1"/>
    <col min="25" max="25" width="10.875" style="142" hidden="1" customWidth="1"/>
    <col min="26" max="26" width="14.625" style="142" hidden="1" customWidth="1"/>
    <col min="27" max="27" width="34.75" style="142" hidden="1" customWidth="1"/>
    <col min="28" max="28" width="7.125" style="142" hidden="1" customWidth="1"/>
    <col min="29" max="29" width="14.625" style="142" hidden="1" customWidth="1"/>
    <col min="30" max="30" width="16.25" style="142" hidden="1" customWidth="1"/>
    <col min="31" max="31" width="3.5" style="142" hidden="1" customWidth="1"/>
    <col min="32" max="37" width="0" style="142" hidden="1" customWidth="1"/>
    <col min="38" max="16384" width="9" style="112"/>
  </cols>
  <sheetData>
    <row r="1" spans="1:27" ht="16.5" customHeight="1">
      <c r="T1" s="143"/>
      <c r="U1" s="143">
        <v>2</v>
      </c>
    </row>
    <row r="2" spans="1:27" ht="18" customHeight="1">
      <c r="A2" s="70" t="s">
        <v>105</v>
      </c>
      <c r="B2" s="50" t="s">
        <v>106</v>
      </c>
      <c r="T2" s="111"/>
      <c r="U2" s="111" t="s">
        <v>517</v>
      </c>
      <c r="V2" s="142" t="str">
        <f>'表紙～Ｑ1-5'!X40</f>
        <v/>
      </c>
    </row>
    <row r="3" spans="1:27" ht="18" customHeight="1">
      <c r="B3" s="50" t="s">
        <v>107</v>
      </c>
      <c r="T3" s="111"/>
      <c r="U3" s="111" t="s">
        <v>372</v>
      </c>
      <c r="V3" s="142" t="str">
        <f>'表紙～Ｑ1-5'!X41</f>
        <v/>
      </c>
    </row>
    <row r="4" spans="1:27" ht="18" customHeight="1">
      <c r="B4" s="50" t="s">
        <v>108</v>
      </c>
      <c r="T4" s="111"/>
      <c r="U4" s="111" t="s">
        <v>518</v>
      </c>
      <c r="V4" s="142" t="e">
        <f>'表紙～Ｑ1-5'!X46</f>
        <v>#N/A</v>
      </c>
    </row>
    <row r="5" spans="1:27" ht="18" customHeight="1">
      <c r="T5" s="111"/>
      <c r="U5" s="111" t="s">
        <v>432</v>
      </c>
      <c r="V5" s="144">
        <v>1</v>
      </c>
    </row>
    <row r="6" spans="1:27" ht="18" customHeight="1" thickBot="1">
      <c r="B6" s="273" t="s">
        <v>2397</v>
      </c>
      <c r="C6" s="290" t="s">
        <v>57</v>
      </c>
      <c r="D6" s="113"/>
      <c r="E6" s="114" t="s">
        <v>58</v>
      </c>
      <c r="F6" s="114"/>
      <c r="G6" s="114"/>
      <c r="H6" s="114"/>
      <c r="I6" s="113"/>
      <c r="J6" s="114" t="s">
        <v>59</v>
      </c>
      <c r="K6" s="114"/>
      <c r="L6" s="114"/>
      <c r="M6" s="113"/>
      <c r="N6" s="114" t="s">
        <v>60</v>
      </c>
      <c r="O6" s="114"/>
      <c r="P6" s="114"/>
      <c r="Q6" s="115"/>
      <c r="T6" s="111"/>
      <c r="U6" s="111" t="s">
        <v>57</v>
      </c>
      <c r="X6" s="145" t="s">
        <v>2296</v>
      </c>
    </row>
    <row r="7" spans="1:27" ht="18" customHeight="1" thickBot="1">
      <c r="B7" s="274"/>
      <c r="C7" s="291"/>
      <c r="D7" s="116" t="s">
        <v>358</v>
      </c>
      <c r="E7" s="116"/>
      <c r="F7" s="116"/>
      <c r="G7" s="116"/>
      <c r="H7" s="116"/>
      <c r="I7" s="116"/>
      <c r="J7" s="116"/>
      <c r="K7" s="116"/>
      <c r="L7" s="116"/>
      <c r="M7" s="116"/>
      <c r="N7" s="116"/>
      <c r="O7" s="116"/>
      <c r="P7" s="116"/>
      <c r="Q7" s="117"/>
      <c r="T7" s="142" t="s">
        <v>2198</v>
      </c>
      <c r="U7" s="142" t="s">
        <v>2199</v>
      </c>
      <c r="V7" s="142" t="b">
        <v>0</v>
      </c>
      <c r="W7" s="142" t="s">
        <v>485</v>
      </c>
      <c r="X7" s="146" t="str">
        <f>IF(V7=TRUE,W7,"")</f>
        <v/>
      </c>
      <c r="Y7" s="147" t="s">
        <v>2208</v>
      </c>
      <c r="Z7" s="148" t="str">
        <f>X7&amp;X8&amp;X9</f>
        <v/>
      </c>
      <c r="AA7" s="142" t="str">
        <f>IF(V7=TRUE,1,"")</f>
        <v/>
      </c>
    </row>
    <row r="8" spans="1:27" ht="18" customHeight="1">
      <c r="B8" s="274"/>
      <c r="C8" s="291"/>
      <c r="D8" s="116" t="s">
        <v>110</v>
      </c>
      <c r="E8" s="116"/>
      <c r="F8" s="116"/>
      <c r="G8" s="116"/>
      <c r="H8" s="116"/>
      <c r="I8" s="116"/>
      <c r="J8" s="116"/>
      <c r="K8" s="116"/>
      <c r="L8" s="116"/>
      <c r="M8" s="116"/>
      <c r="N8" s="116"/>
      <c r="O8" s="116"/>
      <c r="P8" s="116"/>
      <c r="Q8" s="117"/>
      <c r="U8" s="142" t="s">
        <v>2200</v>
      </c>
      <c r="V8" s="142" t="b">
        <v>0</v>
      </c>
      <c r="W8" s="142" t="s">
        <v>486</v>
      </c>
      <c r="X8" s="146" t="str">
        <f t="shared" ref="X8:X9" si="0">IF(V8=TRUE,W8,"")</f>
        <v/>
      </c>
    </row>
    <row r="9" spans="1:27" ht="18" customHeight="1" thickBot="1">
      <c r="B9" s="274"/>
      <c r="C9" s="291"/>
      <c r="D9" s="116"/>
      <c r="E9" s="116"/>
      <c r="F9" s="116"/>
      <c r="G9" s="116"/>
      <c r="H9" s="116"/>
      <c r="I9" s="116"/>
      <c r="J9" s="116"/>
      <c r="K9" s="116"/>
      <c r="L9" s="116"/>
      <c r="M9" s="116"/>
      <c r="N9" s="118" t="s">
        <v>61</v>
      </c>
      <c r="O9" s="169"/>
      <c r="P9" s="116"/>
      <c r="Q9" s="117"/>
      <c r="T9" s="142" t="s">
        <v>2227</v>
      </c>
      <c r="U9" s="142" t="s">
        <v>2201</v>
      </c>
      <c r="V9" s="142" t="b">
        <v>0</v>
      </c>
      <c r="W9" s="142" t="s">
        <v>487</v>
      </c>
      <c r="X9" s="146" t="str">
        <f t="shared" si="0"/>
        <v/>
      </c>
    </row>
    <row r="10" spans="1:27" ht="18" customHeight="1" thickBot="1">
      <c r="B10" s="274"/>
      <c r="C10" s="291"/>
      <c r="D10" s="116" t="s">
        <v>111</v>
      </c>
      <c r="E10" s="116"/>
      <c r="F10" s="116"/>
      <c r="G10" s="116"/>
      <c r="H10" s="116"/>
      <c r="I10" s="116"/>
      <c r="J10" s="116"/>
      <c r="K10" s="116"/>
      <c r="L10" s="116"/>
      <c r="M10" s="116"/>
      <c r="N10" s="116"/>
      <c r="O10" s="116"/>
      <c r="P10" s="116"/>
      <c r="Q10" s="117"/>
      <c r="U10" s="145"/>
      <c r="X10" s="145"/>
      <c r="Y10" s="147" t="s">
        <v>2206</v>
      </c>
      <c r="Z10" s="148" t="str">
        <f>IF(O9="","",O9)</f>
        <v/>
      </c>
    </row>
    <row r="11" spans="1:27" ht="18" customHeight="1" thickBot="1">
      <c r="B11" s="274"/>
      <c r="C11" s="292"/>
      <c r="D11" s="119"/>
      <c r="E11" s="119"/>
      <c r="F11" s="120"/>
      <c r="G11" s="119" t="s">
        <v>62</v>
      </c>
      <c r="H11" s="119"/>
      <c r="I11" s="119"/>
      <c r="J11" s="119"/>
      <c r="K11" s="119"/>
      <c r="L11" s="120"/>
      <c r="M11" s="119" t="s">
        <v>63</v>
      </c>
      <c r="N11" s="119"/>
      <c r="O11" s="119"/>
      <c r="P11" s="119"/>
      <c r="Q11" s="121"/>
      <c r="T11" s="146" t="s">
        <v>2228</v>
      </c>
      <c r="U11" s="149" t="s">
        <v>62</v>
      </c>
      <c r="V11" s="142" t="b">
        <v>0</v>
      </c>
      <c r="W11" s="142" t="s">
        <v>485</v>
      </c>
      <c r="X11" s="146" t="str">
        <f>IF(V11=TRUE,W11,"")</f>
        <v/>
      </c>
    </row>
    <row r="12" spans="1:27" ht="18" customHeight="1" thickBot="1">
      <c r="B12" s="274"/>
      <c r="C12" s="276" t="s">
        <v>68</v>
      </c>
      <c r="D12" s="113"/>
      <c r="E12" s="114" t="s">
        <v>64</v>
      </c>
      <c r="F12" s="114"/>
      <c r="G12" s="114"/>
      <c r="H12" s="113"/>
      <c r="I12" s="113"/>
      <c r="J12" s="114" t="s">
        <v>65</v>
      </c>
      <c r="K12" s="114"/>
      <c r="L12" s="114"/>
      <c r="M12" s="114"/>
      <c r="N12" s="114"/>
      <c r="O12" s="114"/>
      <c r="P12" s="114"/>
      <c r="Q12" s="115"/>
      <c r="U12" s="149" t="s">
        <v>63</v>
      </c>
      <c r="V12" s="142" t="b">
        <v>0</v>
      </c>
      <c r="W12" s="142" t="s">
        <v>486</v>
      </c>
      <c r="X12" s="146" t="str">
        <f>IF(V12=TRUE,W12,"")</f>
        <v/>
      </c>
      <c r="Y12" s="147" t="s">
        <v>2214</v>
      </c>
      <c r="Z12" s="148" t="str">
        <f>X11&amp;X12</f>
        <v/>
      </c>
      <c r="AA12" s="142">
        <f>COUNTIF(V11:V12,TRUE)</f>
        <v>0</v>
      </c>
    </row>
    <row r="13" spans="1:27" ht="18" customHeight="1" thickBot="1">
      <c r="B13" s="274"/>
      <c r="C13" s="278"/>
      <c r="D13" s="120"/>
      <c r="E13" s="119" t="s">
        <v>66</v>
      </c>
      <c r="F13" s="119"/>
      <c r="G13" s="119"/>
      <c r="H13" s="119"/>
      <c r="I13" s="120"/>
      <c r="J13" s="119" t="s">
        <v>67</v>
      </c>
      <c r="K13" s="119"/>
      <c r="L13" s="119"/>
      <c r="M13" s="120"/>
      <c r="N13" s="119" t="s">
        <v>109</v>
      </c>
      <c r="O13" s="119"/>
      <c r="P13" s="119"/>
      <c r="Q13" s="121"/>
    </row>
    <row r="14" spans="1:27" ht="18" customHeight="1" thickBot="1">
      <c r="B14" s="274"/>
      <c r="C14" s="276" t="s">
        <v>79</v>
      </c>
      <c r="D14" s="113"/>
      <c r="E14" s="114" t="s">
        <v>69</v>
      </c>
      <c r="F14" s="114"/>
      <c r="G14" s="114"/>
      <c r="H14" s="114"/>
      <c r="I14" s="113"/>
      <c r="J14" s="113"/>
      <c r="K14" s="114" t="s">
        <v>70</v>
      </c>
      <c r="L14" s="114"/>
      <c r="M14" s="114"/>
      <c r="N14" s="114"/>
      <c r="O14" s="114"/>
      <c r="P14" s="114"/>
      <c r="Q14" s="115"/>
      <c r="T14" s="145" t="s">
        <v>2229</v>
      </c>
      <c r="U14" s="142" t="s">
        <v>2209</v>
      </c>
      <c r="V14" s="142" t="b">
        <v>0</v>
      </c>
      <c r="W14" s="142" t="s">
        <v>485</v>
      </c>
      <c r="X14" s="146" t="str">
        <f>IF(V14=TRUE,W14,"")</f>
        <v/>
      </c>
      <c r="Y14" s="147" t="s">
        <v>2207</v>
      </c>
      <c r="Z14" s="148" t="str">
        <f>X14&amp;X15&amp;X16&amp;X17&amp;X18</f>
        <v/>
      </c>
    </row>
    <row r="15" spans="1:27" ht="18" customHeight="1">
      <c r="B15" s="274"/>
      <c r="C15" s="277"/>
      <c r="D15" s="122"/>
      <c r="E15" s="116" t="s">
        <v>71</v>
      </c>
      <c r="F15" s="116"/>
      <c r="G15" s="116"/>
      <c r="H15" s="116"/>
      <c r="I15" s="122"/>
      <c r="J15" s="122"/>
      <c r="K15" s="116" t="s">
        <v>72</v>
      </c>
      <c r="L15" s="116"/>
      <c r="M15" s="116"/>
      <c r="N15" s="116"/>
      <c r="O15" s="116"/>
      <c r="P15" s="116"/>
      <c r="Q15" s="117"/>
      <c r="U15" s="142" t="s">
        <v>2210</v>
      </c>
      <c r="V15" s="142" t="b">
        <v>0</v>
      </c>
      <c r="W15" s="142" t="s">
        <v>486</v>
      </c>
      <c r="X15" s="146" t="str">
        <f t="shared" ref="X15:X30" si="1">IF(V15=TRUE,W15,"")</f>
        <v/>
      </c>
      <c r="Y15" s="145" t="s">
        <v>2204</v>
      </c>
      <c r="Z15" s="142">
        <f>COUNTIF(V14:V18,TRUE)</f>
        <v>0</v>
      </c>
    </row>
    <row r="16" spans="1:27" ht="18" customHeight="1">
      <c r="B16" s="274"/>
      <c r="C16" s="277"/>
      <c r="D16" s="122"/>
      <c r="E16" s="116" t="s">
        <v>75</v>
      </c>
      <c r="F16" s="116"/>
      <c r="G16" s="116"/>
      <c r="H16" s="116"/>
      <c r="I16" s="122"/>
      <c r="J16" s="122"/>
      <c r="K16" s="116" t="s">
        <v>73</v>
      </c>
      <c r="L16" s="116"/>
      <c r="M16" s="116"/>
      <c r="N16" s="116"/>
      <c r="O16" s="116"/>
      <c r="P16" s="116"/>
      <c r="Q16" s="117"/>
      <c r="U16" s="142" t="s">
        <v>2211</v>
      </c>
      <c r="V16" s="142" t="b">
        <v>0</v>
      </c>
      <c r="W16" s="142" t="s">
        <v>487</v>
      </c>
      <c r="X16" s="146" t="str">
        <f t="shared" si="1"/>
        <v/>
      </c>
    </row>
    <row r="17" spans="2:27" ht="18" customHeight="1" thickBot="1">
      <c r="B17" s="274"/>
      <c r="C17" s="277"/>
      <c r="D17" s="122"/>
      <c r="E17" s="116" t="s">
        <v>74</v>
      </c>
      <c r="F17" s="116"/>
      <c r="G17" s="116"/>
      <c r="H17" s="116"/>
      <c r="I17" s="122"/>
      <c r="J17" s="122"/>
      <c r="K17" s="116" t="s">
        <v>76</v>
      </c>
      <c r="L17" s="116"/>
      <c r="M17" s="116"/>
      <c r="N17" s="116"/>
      <c r="O17" s="116"/>
      <c r="P17" s="116"/>
      <c r="Q17" s="117"/>
      <c r="U17" s="142" t="s">
        <v>2212</v>
      </c>
      <c r="V17" s="142" t="b">
        <v>0</v>
      </c>
      <c r="W17" s="142" t="s">
        <v>488</v>
      </c>
      <c r="X17" s="146" t="str">
        <f t="shared" si="1"/>
        <v/>
      </c>
    </row>
    <row r="18" spans="2:27" ht="18" customHeight="1" thickBot="1">
      <c r="B18" s="274"/>
      <c r="C18" s="277"/>
      <c r="D18" s="122"/>
      <c r="E18" s="116" t="s">
        <v>77</v>
      </c>
      <c r="F18" s="116"/>
      <c r="G18" s="116"/>
      <c r="H18" s="116"/>
      <c r="I18" s="122"/>
      <c r="J18" s="122"/>
      <c r="K18" s="116" t="s">
        <v>78</v>
      </c>
      <c r="L18" s="116"/>
      <c r="M18" s="116"/>
      <c r="N18" s="116"/>
      <c r="O18" s="116"/>
      <c r="P18" s="116"/>
      <c r="Q18" s="117"/>
      <c r="U18" s="142" t="s">
        <v>2213</v>
      </c>
      <c r="V18" s="142" t="b">
        <v>0</v>
      </c>
      <c r="W18" s="142" t="s">
        <v>489</v>
      </c>
      <c r="X18" s="146" t="str">
        <f t="shared" si="1"/>
        <v/>
      </c>
      <c r="Y18" s="147" t="s">
        <v>2231</v>
      </c>
      <c r="Z18" s="148" t="str">
        <f>X19&amp;X20&amp;X21&amp;X22&amp;X23&amp;X24&amp;X25&amp;X26&amp;X27&amp;X28&amp;X29&amp;X30</f>
        <v/>
      </c>
    </row>
    <row r="19" spans="2:27" ht="18" customHeight="1">
      <c r="B19" s="274"/>
      <c r="C19" s="278"/>
      <c r="D19" s="120"/>
      <c r="E19" s="119" t="s">
        <v>81</v>
      </c>
      <c r="F19" s="119"/>
      <c r="G19" s="119"/>
      <c r="H19" s="119"/>
      <c r="I19" s="120"/>
      <c r="J19" s="120"/>
      <c r="K19" s="119" t="s">
        <v>369</v>
      </c>
      <c r="L19" s="119"/>
      <c r="M19" s="119"/>
      <c r="N19" s="295"/>
      <c r="O19" s="295"/>
      <c r="P19" s="295"/>
      <c r="Q19" s="123" t="s">
        <v>3</v>
      </c>
      <c r="T19" s="145" t="s">
        <v>2231</v>
      </c>
      <c r="U19" s="150" t="s">
        <v>2215</v>
      </c>
      <c r="V19" s="142" t="b">
        <v>0</v>
      </c>
      <c r="W19" s="142" t="s">
        <v>485</v>
      </c>
      <c r="X19" s="146" t="str">
        <f t="shared" si="1"/>
        <v/>
      </c>
      <c r="Y19" s="142">
        <f>N19</f>
        <v>0</v>
      </c>
      <c r="Z19" s="142" t="str">
        <f>IF(N19="","",N19)</f>
        <v/>
      </c>
    </row>
    <row r="20" spans="2:27" ht="18" customHeight="1">
      <c r="B20" s="274"/>
      <c r="C20" s="293" t="s">
        <v>80</v>
      </c>
      <c r="D20" s="124" t="s">
        <v>112</v>
      </c>
      <c r="E20" s="125"/>
      <c r="F20" s="113"/>
      <c r="G20" s="114" t="s">
        <v>116</v>
      </c>
      <c r="H20" s="114"/>
      <c r="I20" s="118"/>
      <c r="J20" s="118"/>
      <c r="K20" s="116" t="s">
        <v>117</v>
      </c>
      <c r="L20" s="114"/>
      <c r="M20" s="125"/>
      <c r="N20" s="125"/>
      <c r="O20" s="126" t="s">
        <v>118</v>
      </c>
      <c r="P20" s="114"/>
      <c r="Q20" s="115"/>
      <c r="U20" s="150" t="s">
        <v>2216</v>
      </c>
      <c r="V20" s="142" t="b">
        <v>0</v>
      </c>
      <c r="W20" s="142" t="s">
        <v>486</v>
      </c>
      <c r="X20" s="146" t="str">
        <f t="shared" si="1"/>
        <v/>
      </c>
    </row>
    <row r="21" spans="2:27" ht="18" customHeight="1">
      <c r="B21" s="274"/>
      <c r="C21" s="294"/>
      <c r="D21" s="127" t="s">
        <v>113</v>
      </c>
      <c r="E21" s="118"/>
      <c r="F21" s="122"/>
      <c r="G21" s="116" t="s">
        <v>114</v>
      </c>
      <c r="H21" s="116"/>
      <c r="I21" s="122"/>
      <c r="J21" s="122"/>
      <c r="K21" s="116" t="s">
        <v>115</v>
      </c>
      <c r="L21" s="116"/>
      <c r="M21" s="122"/>
      <c r="N21" s="122"/>
      <c r="O21" s="128" t="s">
        <v>119</v>
      </c>
      <c r="P21" s="116"/>
      <c r="Q21" s="117"/>
      <c r="U21" s="150" t="s">
        <v>2217</v>
      </c>
      <c r="V21" s="142" t="b">
        <v>0</v>
      </c>
      <c r="W21" s="142" t="s">
        <v>487</v>
      </c>
      <c r="X21" s="146" t="str">
        <f t="shared" si="1"/>
        <v/>
      </c>
    </row>
    <row r="22" spans="2:27" ht="18" customHeight="1">
      <c r="B22" s="274"/>
      <c r="C22" s="129" t="s">
        <v>2234</v>
      </c>
      <c r="D22" s="130"/>
      <c r="E22" s="131" t="s">
        <v>82</v>
      </c>
      <c r="F22" s="130"/>
      <c r="G22" s="131" t="s">
        <v>83</v>
      </c>
      <c r="H22" s="131"/>
      <c r="I22" s="131"/>
      <c r="J22" s="130"/>
      <c r="K22" s="131" t="s">
        <v>84</v>
      </c>
      <c r="L22" s="131"/>
      <c r="M22" s="131"/>
      <c r="N22" s="130"/>
      <c r="O22" s="131" t="s">
        <v>5</v>
      </c>
      <c r="P22" s="131"/>
      <c r="Q22" s="132"/>
      <c r="U22" s="150" t="s">
        <v>2218</v>
      </c>
      <c r="V22" s="142" t="b">
        <v>0</v>
      </c>
      <c r="W22" s="142" t="s">
        <v>488</v>
      </c>
      <c r="X22" s="146" t="str">
        <f t="shared" si="1"/>
        <v/>
      </c>
    </row>
    <row r="23" spans="2:27" ht="18" customHeight="1">
      <c r="B23" s="274"/>
      <c r="C23" s="129" t="s">
        <v>86</v>
      </c>
      <c r="D23" s="130"/>
      <c r="E23" s="131" t="s">
        <v>516</v>
      </c>
      <c r="F23" s="130"/>
      <c r="G23" s="131" t="s">
        <v>85</v>
      </c>
      <c r="H23" s="131"/>
      <c r="I23" s="131"/>
      <c r="J23" s="131"/>
      <c r="K23" s="131"/>
      <c r="L23" s="131"/>
      <c r="M23" s="131"/>
      <c r="N23" s="131"/>
      <c r="O23" s="131"/>
      <c r="P23" s="131"/>
      <c r="Q23" s="132"/>
      <c r="U23" s="150" t="s">
        <v>2219</v>
      </c>
      <c r="V23" s="142" t="b">
        <v>0</v>
      </c>
      <c r="W23" s="142" t="s">
        <v>489</v>
      </c>
      <c r="X23" s="146" t="str">
        <f t="shared" si="1"/>
        <v/>
      </c>
    </row>
    <row r="24" spans="2:27" ht="18" customHeight="1">
      <c r="B24" s="274"/>
      <c r="C24" s="129" t="s">
        <v>87</v>
      </c>
      <c r="D24" s="130"/>
      <c r="E24" s="131" t="s">
        <v>88</v>
      </c>
      <c r="F24" s="130"/>
      <c r="G24" s="130"/>
      <c r="H24" s="131" t="s">
        <v>89</v>
      </c>
      <c r="I24" s="131"/>
      <c r="J24" s="131"/>
      <c r="K24" s="130"/>
      <c r="L24" s="131" t="s">
        <v>4</v>
      </c>
      <c r="M24" s="131"/>
      <c r="N24" s="131"/>
      <c r="O24" s="131"/>
      <c r="P24" s="131"/>
      <c r="Q24" s="132"/>
      <c r="U24" s="150" t="s">
        <v>2220</v>
      </c>
      <c r="V24" s="142" t="b">
        <v>0</v>
      </c>
      <c r="W24" s="142" t="s">
        <v>490</v>
      </c>
      <c r="X24" s="146" t="str">
        <f t="shared" si="1"/>
        <v/>
      </c>
    </row>
    <row r="25" spans="2:27" ht="18" customHeight="1">
      <c r="B25" s="274"/>
      <c r="C25" s="276" t="s">
        <v>97</v>
      </c>
      <c r="D25" s="113"/>
      <c r="E25" s="114" t="s">
        <v>90</v>
      </c>
      <c r="F25" s="114"/>
      <c r="G25" s="114"/>
      <c r="H25" s="114"/>
      <c r="I25" s="114"/>
      <c r="J25" s="113"/>
      <c r="K25" s="114"/>
      <c r="L25" s="114"/>
      <c r="M25" s="114"/>
      <c r="N25" s="114"/>
      <c r="O25" s="114"/>
      <c r="P25" s="114"/>
      <c r="Q25" s="115"/>
      <c r="U25" s="150" t="s">
        <v>2221</v>
      </c>
      <c r="V25" s="142" t="b">
        <v>0</v>
      </c>
      <c r="W25" s="142" t="s">
        <v>491</v>
      </c>
      <c r="X25" s="146" t="str">
        <f t="shared" si="1"/>
        <v/>
      </c>
    </row>
    <row r="26" spans="2:27" ht="18" customHeight="1">
      <c r="B26" s="274"/>
      <c r="C26" s="277"/>
      <c r="D26" s="133"/>
      <c r="E26" s="116" t="s">
        <v>91</v>
      </c>
      <c r="F26" s="116"/>
      <c r="G26" s="116"/>
      <c r="H26" s="116"/>
      <c r="I26" s="116"/>
      <c r="J26" s="122"/>
      <c r="K26" s="116"/>
      <c r="L26" s="116"/>
      <c r="M26" s="116"/>
      <c r="N26" s="116"/>
      <c r="O26" s="116"/>
      <c r="P26" s="116"/>
      <c r="Q26" s="117"/>
      <c r="U26" s="150" t="s">
        <v>2222</v>
      </c>
      <c r="V26" s="142" t="b">
        <v>0</v>
      </c>
      <c r="W26" s="142" t="s">
        <v>492</v>
      </c>
      <c r="X26" s="146" t="str">
        <f t="shared" si="1"/>
        <v/>
      </c>
    </row>
    <row r="27" spans="2:27" ht="18" customHeight="1">
      <c r="B27" s="274"/>
      <c r="C27" s="277"/>
      <c r="D27" s="122"/>
      <c r="E27" s="116" t="s">
        <v>92</v>
      </c>
      <c r="F27" s="116"/>
      <c r="G27" s="116"/>
      <c r="H27" s="116"/>
      <c r="I27" s="116"/>
      <c r="J27" s="116"/>
      <c r="K27" s="116"/>
      <c r="L27" s="116"/>
      <c r="M27" s="116"/>
      <c r="N27" s="116"/>
      <c r="O27" s="116"/>
      <c r="P27" s="116"/>
      <c r="Q27" s="117"/>
      <c r="U27" s="150" t="s">
        <v>2223</v>
      </c>
      <c r="V27" s="142" t="b">
        <v>0</v>
      </c>
      <c r="W27" s="142" t="s">
        <v>493</v>
      </c>
      <c r="X27" s="146" t="str">
        <f t="shared" si="1"/>
        <v/>
      </c>
    </row>
    <row r="28" spans="2:27" ht="18" customHeight="1">
      <c r="B28" s="274"/>
      <c r="C28" s="277"/>
      <c r="D28" s="122"/>
      <c r="E28" s="116" t="s">
        <v>93</v>
      </c>
      <c r="F28" s="116"/>
      <c r="G28" s="116"/>
      <c r="H28" s="116"/>
      <c r="I28" s="116"/>
      <c r="J28" s="116"/>
      <c r="K28" s="116"/>
      <c r="L28" s="116"/>
      <c r="M28" s="116"/>
      <c r="N28" s="116"/>
      <c r="O28" s="116"/>
      <c r="P28" s="116"/>
      <c r="Q28" s="117"/>
      <c r="U28" s="150" t="s">
        <v>2224</v>
      </c>
      <c r="V28" s="142" t="b">
        <v>0</v>
      </c>
      <c r="W28" s="142" t="s">
        <v>494</v>
      </c>
      <c r="X28" s="146" t="str">
        <f t="shared" si="1"/>
        <v/>
      </c>
    </row>
    <row r="29" spans="2:27" ht="18" customHeight="1">
      <c r="B29" s="274"/>
      <c r="C29" s="277"/>
      <c r="D29" s="122"/>
      <c r="E29" s="116" t="s">
        <v>94</v>
      </c>
      <c r="F29" s="116"/>
      <c r="G29" s="116"/>
      <c r="H29" s="116"/>
      <c r="I29" s="116"/>
      <c r="J29" s="116"/>
      <c r="K29" s="116"/>
      <c r="L29" s="116"/>
      <c r="M29" s="116"/>
      <c r="N29" s="116"/>
      <c r="O29" s="116"/>
      <c r="P29" s="116"/>
      <c r="Q29" s="117"/>
      <c r="U29" s="150" t="s">
        <v>2225</v>
      </c>
      <c r="V29" s="142" t="b">
        <v>0</v>
      </c>
      <c r="W29" s="142" t="s">
        <v>495</v>
      </c>
      <c r="X29" s="146" t="str">
        <f t="shared" si="1"/>
        <v/>
      </c>
    </row>
    <row r="30" spans="2:27" ht="18" customHeight="1">
      <c r="B30" s="274"/>
      <c r="C30" s="277"/>
      <c r="D30" s="122"/>
      <c r="E30" s="116" t="s">
        <v>95</v>
      </c>
      <c r="F30" s="116"/>
      <c r="G30" s="116"/>
      <c r="H30" s="116"/>
      <c r="I30" s="116"/>
      <c r="J30" s="116"/>
      <c r="K30" s="116"/>
      <c r="L30" s="116"/>
      <c r="M30" s="116"/>
      <c r="N30" s="116"/>
      <c r="O30" s="116"/>
      <c r="P30" s="116"/>
      <c r="Q30" s="117"/>
      <c r="U30" s="150" t="s">
        <v>480</v>
      </c>
      <c r="V30" s="142" t="b">
        <v>0</v>
      </c>
      <c r="W30" s="142" t="s">
        <v>2226</v>
      </c>
      <c r="X30" s="146" t="str">
        <f t="shared" si="1"/>
        <v/>
      </c>
    </row>
    <row r="31" spans="2:27" ht="18" customHeight="1" thickBot="1">
      <c r="B31" s="274"/>
      <c r="C31" s="278"/>
      <c r="D31" s="120"/>
      <c r="E31" s="119" t="s">
        <v>96</v>
      </c>
      <c r="F31" s="298"/>
      <c r="G31" s="295"/>
      <c r="H31" s="295"/>
      <c r="I31" s="295"/>
      <c r="J31" s="295"/>
      <c r="K31" s="295"/>
      <c r="L31" s="295"/>
      <c r="M31" s="295"/>
      <c r="N31" s="295"/>
      <c r="O31" s="295"/>
      <c r="P31" s="295"/>
      <c r="Q31" s="123" t="s">
        <v>3</v>
      </c>
      <c r="T31" s="145" t="s">
        <v>2232</v>
      </c>
    </row>
    <row r="32" spans="2:27" ht="18" customHeight="1" thickBot="1">
      <c r="B32" s="274"/>
      <c r="C32" s="276" t="s">
        <v>121</v>
      </c>
      <c r="D32" s="113"/>
      <c r="E32" s="114" t="s">
        <v>10</v>
      </c>
      <c r="F32" s="114"/>
      <c r="G32" s="114"/>
      <c r="H32" s="114"/>
      <c r="I32" s="114"/>
      <c r="J32" s="114"/>
      <c r="K32" s="114"/>
      <c r="L32" s="114"/>
      <c r="M32" s="114"/>
      <c r="N32" s="114"/>
      <c r="O32" s="114"/>
      <c r="P32" s="114"/>
      <c r="Q32" s="115"/>
      <c r="T32" s="145" t="s">
        <v>2235</v>
      </c>
      <c r="U32" s="150" t="s">
        <v>2236</v>
      </c>
      <c r="V32" s="142" t="b">
        <v>0</v>
      </c>
      <c r="W32" s="142" t="s">
        <v>485</v>
      </c>
      <c r="X32" s="146" t="str">
        <f>IF(V32=TRUE,W32,"")</f>
        <v/>
      </c>
      <c r="Y32" s="147" t="s">
        <v>2235</v>
      </c>
      <c r="Z32" s="148" t="str">
        <f>X32&amp;X33&amp;X34</f>
        <v/>
      </c>
      <c r="AA32" s="142">
        <f>COUNTIF(V32:V34,TRUE)</f>
        <v>0</v>
      </c>
    </row>
    <row r="33" spans="2:32" ht="18" customHeight="1" thickBot="1">
      <c r="B33" s="274"/>
      <c r="C33" s="277"/>
      <c r="D33" s="122"/>
      <c r="E33" s="116" t="s">
        <v>11</v>
      </c>
      <c r="F33" s="116"/>
      <c r="G33" s="116"/>
      <c r="H33" s="116"/>
      <c r="I33" s="116"/>
      <c r="J33" s="116"/>
      <c r="K33" s="116"/>
      <c r="L33" s="116"/>
      <c r="M33" s="116"/>
      <c r="N33" s="116"/>
      <c r="O33" s="116"/>
      <c r="P33" s="116"/>
      <c r="Q33" s="117"/>
      <c r="U33" s="150" t="s">
        <v>2237</v>
      </c>
      <c r="V33" s="142" t="b">
        <v>0</v>
      </c>
      <c r="W33" s="142" t="s">
        <v>486</v>
      </c>
      <c r="X33" s="146" t="str">
        <f t="shared" ref="X33:X36" si="2">IF(V33=TRUE,W33,"")</f>
        <v/>
      </c>
      <c r="Y33" s="147" t="s">
        <v>2292</v>
      </c>
      <c r="Z33" s="148" t="str">
        <f>X35&amp;X36&amp;X37</f>
        <v/>
      </c>
      <c r="AA33" s="142">
        <f>COUNTIF(V35:V37,TRUE)</f>
        <v>0</v>
      </c>
    </row>
    <row r="34" spans="2:32" ht="18" customHeight="1" thickBot="1">
      <c r="B34" s="274"/>
      <c r="C34" s="277"/>
      <c r="D34" s="122"/>
      <c r="E34" s="116" t="s">
        <v>12</v>
      </c>
      <c r="F34" s="116"/>
      <c r="G34" s="116"/>
      <c r="H34" s="116"/>
      <c r="I34" s="116"/>
      <c r="J34" s="116"/>
      <c r="K34" s="116"/>
      <c r="L34" s="116"/>
      <c r="M34" s="116"/>
      <c r="N34" s="116"/>
      <c r="O34" s="116"/>
      <c r="P34" s="116"/>
      <c r="Q34" s="117"/>
      <c r="U34" s="150" t="s">
        <v>2238</v>
      </c>
      <c r="V34" s="142" t="b">
        <v>0</v>
      </c>
      <c r="W34" s="142" t="s">
        <v>487</v>
      </c>
      <c r="X34" s="146" t="str">
        <f>IF(V34=TRUE,W34,"")</f>
        <v/>
      </c>
    </row>
    <row r="35" spans="2:32" ht="18" customHeight="1" thickBot="1">
      <c r="B35" s="274"/>
      <c r="C35" s="277"/>
      <c r="D35" s="122"/>
      <c r="E35" s="116" t="s">
        <v>13</v>
      </c>
      <c r="F35" s="116"/>
      <c r="G35" s="116"/>
      <c r="H35" s="116"/>
      <c r="I35" s="116"/>
      <c r="J35" s="122"/>
      <c r="K35" s="116"/>
      <c r="L35" s="116"/>
      <c r="M35" s="116"/>
      <c r="N35" s="116"/>
      <c r="O35" s="116"/>
      <c r="P35" s="116"/>
      <c r="Q35" s="117"/>
      <c r="T35" s="145" t="s">
        <v>2242</v>
      </c>
      <c r="U35" s="150" t="s">
        <v>2239</v>
      </c>
      <c r="V35" s="142" t="b">
        <v>0</v>
      </c>
      <c r="W35" s="142" t="s">
        <v>485</v>
      </c>
      <c r="X35" s="146" t="str">
        <f>IF(V35=TRUE,W35,"")</f>
        <v/>
      </c>
      <c r="AC35" s="147" t="s">
        <v>2275</v>
      </c>
      <c r="AD35" s="148" t="str">
        <f>AD47&amp;AD48&amp;AD49&amp;AD50&amp;AD51&amp;AD52&amp;AD53&amp;AD54&amp;AD55&amp;AD56&amp;AD57</f>
        <v/>
      </c>
    </row>
    <row r="36" spans="2:32" ht="18" customHeight="1" thickBot="1">
      <c r="B36" s="274"/>
      <c r="C36" s="277"/>
      <c r="D36" s="122"/>
      <c r="E36" s="116" t="s">
        <v>98</v>
      </c>
      <c r="F36" s="116"/>
      <c r="G36" s="116"/>
      <c r="H36" s="116"/>
      <c r="I36" s="116"/>
      <c r="J36" s="122"/>
      <c r="K36" s="116"/>
      <c r="L36" s="116"/>
      <c r="M36" s="116"/>
      <c r="N36" s="116"/>
      <c r="O36" s="116"/>
      <c r="P36" s="116"/>
      <c r="Q36" s="117"/>
      <c r="U36" s="150" t="s">
        <v>2240</v>
      </c>
      <c r="V36" s="142" t="b">
        <v>0</v>
      </c>
      <c r="W36" s="142" t="s">
        <v>486</v>
      </c>
      <c r="X36" s="146" t="str">
        <f t="shared" si="2"/>
        <v/>
      </c>
      <c r="AC36" s="147" t="s">
        <v>2319</v>
      </c>
      <c r="AD36" s="148" t="str">
        <f>AD59&amp;AD60&amp;AD61</f>
        <v/>
      </c>
      <c r="AE36" s="142">
        <f>COUNTIF(AB59:AB61,TRUE)</f>
        <v>0</v>
      </c>
    </row>
    <row r="37" spans="2:32" ht="18" customHeight="1" thickBot="1">
      <c r="B37" s="274"/>
      <c r="C37" s="277"/>
      <c r="D37" s="122"/>
      <c r="E37" s="116" t="s">
        <v>99</v>
      </c>
      <c r="F37" s="116"/>
      <c r="G37" s="116"/>
      <c r="H37" s="116"/>
      <c r="I37" s="116"/>
      <c r="J37" s="116"/>
      <c r="K37" s="116"/>
      <c r="L37" s="116"/>
      <c r="M37" s="116"/>
      <c r="N37" s="116"/>
      <c r="O37" s="116"/>
      <c r="P37" s="116"/>
      <c r="Q37" s="117"/>
      <c r="U37" s="150" t="s">
        <v>2241</v>
      </c>
      <c r="V37" s="142" t="b">
        <v>0</v>
      </c>
      <c r="W37" s="142" t="s">
        <v>487</v>
      </c>
      <c r="X37" s="146" t="str">
        <f>IF(V37=TRUE,W37,"")</f>
        <v/>
      </c>
      <c r="AC37" s="147" t="s">
        <v>2283</v>
      </c>
      <c r="AD37" s="148" t="str">
        <f>AD63&amp;AD64&amp;AD65&amp;AD66&amp;AD67</f>
        <v/>
      </c>
    </row>
    <row r="38" spans="2:32" ht="18" customHeight="1" thickBot="1">
      <c r="B38" s="274"/>
      <c r="C38" s="277"/>
      <c r="D38" s="122"/>
      <c r="E38" s="116" t="s">
        <v>100</v>
      </c>
      <c r="F38" s="116"/>
      <c r="G38" s="116"/>
      <c r="H38" s="116"/>
      <c r="I38" s="116"/>
      <c r="J38" s="116"/>
      <c r="K38" s="116"/>
      <c r="L38" s="116"/>
      <c r="M38" s="116"/>
      <c r="N38" s="116"/>
      <c r="O38" s="116"/>
      <c r="P38" s="116"/>
      <c r="Q38" s="117"/>
      <c r="T38" s="145" t="s">
        <v>2246</v>
      </c>
      <c r="U38" s="151" t="s">
        <v>2243</v>
      </c>
      <c r="V38" s="142" t="b">
        <v>0</v>
      </c>
      <c r="W38" s="142" t="s">
        <v>485</v>
      </c>
      <c r="X38" s="146" t="str">
        <f>IF(V38=TRUE,W38,"")</f>
        <v/>
      </c>
      <c r="Y38" s="147" t="s">
        <v>2246</v>
      </c>
      <c r="Z38" s="148" t="str">
        <f>X38&amp;X39&amp;X40&amp;X41</f>
        <v/>
      </c>
      <c r="AA38" s="142">
        <f>COUNTIF(V38:V41,TRUE)</f>
        <v>0</v>
      </c>
      <c r="AC38" s="147" t="s">
        <v>2287</v>
      </c>
      <c r="AD38" s="148" t="str">
        <f>AD68&amp;AD69&amp;AD70&amp;AD71</f>
        <v/>
      </c>
      <c r="AF38" s="145" t="s">
        <v>2369</v>
      </c>
    </row>
    <row r="39" spans="2:32" ht="18" customHeight="1" thickBot="1">
      <c r="B39" s="274"/>
      <c r="C39" s="277"/>
      <c r="D39" s="122"/>
      <c r="E39" s="116" t="s">
        <v>362</v>
      </c>
      <c r="F39" s="116"/>
      <c r="G39" s="116"/>
      <c r="H39" s="116"/>
      <c r="I39" s="116"/>
      <c r="J39" s="122"/>
      <c r="K39" s="116"/>
      <c r="L39" s="116"/>
      <c r="M39" s="116"/>
      <c r="N39" s="116"/>
      <c r="O39" s="116"/>
      <c r="P39" s="116"/>
      <c r="Q39" s="117"/>
      <c r="U39" s="151" t="s">
        <v>2244</v>
      </c>
      <c r="V39" s="142" t="b">
        <v>0</v>
      </c>
      <c r="W39" s="142" t="s">
        <v>486</v>
      </c>
      <c r="X39" s="146" t="str">
        <f t="shared" ref="X39:X68" si="3">IF(V39=TRUE,W39,"")</f>
        <v/>
      </c>
      <c r="Y39" s="147" t="s">
        <v>2247</v>
      </c>
      <c r="Z39" s="148" t="str">
        <f>X42&amp;X43</f>
        <v/>
      </c>
      <c r="AA39" s="142">
        <f>COUNTIF(V42:V43,TRUE)</f>
        <v>0</v>
      </c>
      <c r="AC39" s="147" t="s">
        <v>2291</v>
      </c>
      <c r="AD39" s="148" t="str">
        <f>AD73&amp;AD74&amp;AD75&amp;AD76</f>
        <v/>
      </c>
      <c r="AE39" s="142" t="s">
        <v>2370</v>
      </c>
      <c r="AF39" s="152" t="str">
        <f>IF($AD$39=AE39,1,"")</f>
        <v/>
      </c>
    </row>
    <row r="40" spans="2:32" ht="18" customHeight="1" thickBot="1">
      <c r="B40" s="274"/>
      <c r="C40" s="277"/>
      <c r="D40" s="122"/>
      <c r="E40" s="116" t="s">
        <v>101</v>
      </c>
      <c r="F40" s="116"/>
      <c r="G40" s="116"/>
      <c r="H40" s="116"/>
      <c r="I40" s="116"/>
      <c r="J40" s="122"/>
      <c r="K40" s="116"/>
      <c r="L40" s="116"/>
      <c r="M40" s="116"/>
      <c r="N40" s="116"/>
      <c r="O40" s="116"/>
      <c r="P40" s="116"/>
      <c r="Q40" s="117"/>
      <c r="U40" s="151" t="s">
        <v>2245</v>
      </c>
      <c r="V40" s="142" t="b">
        <v>0</v>
      </c>
      <c r="W40" s="142" t="s">
        <v>487</v>
      </c>
      <c r="X40" s="146" t="str">
        <f t="shared" si="3"/>
        <v/>
      </c>
      <c r="Y40" s="147" t="s">
        <v>2252</v>
      </c>
      <c r="Z40" s="148" t="str">
        <f>X44&amp;X45&amp;X47</f>
        <v/>
      </c>
      <c r="AA40" s="142">
        <f>COUNTIF(V44:V47,TRUE)</f>
        <v>0</v>
      </c>
      <c r="AC40" s="147" t="s">
        <v>2305</v>
      </c>
      <c r="AD40" s="148" t="str">
        <f>AD78&amp;AD79&amp;AD80&amp;AD81&amp;AD82&amp;AD83&amp;AD84&amp;AD85</f>
        <v/>
      </c>
      <c r="AE40" s="142" t="s">
        <v>2371</v>
      </c>
      <c r="AF40" s="154" t="str">
        <f t="shared" ref="AF40:AF47" si="4">IF($AD$39=AE40,1,"")</f>
        <v/>
      </c>
    </row>
    <row r="41" spans="2:32" ht="18" customHeight="1" thickBot="1">
      <c r="B41" s="274"/>
      <c r="C41" s="277"/>
      <c r="D41" s="122"/>
      <c r="E41" s="116" t="s">
        <v>102</v>
      </c>
      <c r="F41" s="116"/>
      <c r="G41" s="116"/>
      <c r="H41" s="116"/>
      <c r="I41" s="116"/>
      <c r="J41" s="122"/>
      <c r="K41" s="116"/>
      <c r="L41" s="116"/>
      <c r="M41" s="116"/>
      <c r="N41" s="116"/>
      <c r="O41" s="116"/>
      <c r="P41" s="116"/>
      <c r="Q41" s="117"/>
      <c r="T41" s="145"/>
      <c r="U41" s="150" t="s">
        <v>2293</v>
      </c>
      <c r="V41" s="142" t="b">
        <v>0</v>
      </c>
      <c r="W41" s="142" t="s">
        <v>488</v>
      </c>
      <c r="X41" s="146" t="str">
        <f t="shared" si="3"/>
        <v/>
      </c>
      <c r="Y41" s="147" t="s">
        <v>2259</v>
      </c>
      <c r="Z41" s="148" t="str">
        <f>X48&amp;X49&amp;X50&amp;X51&amp;X52&amp;X53&amp;X54</f>
        <v/>
      </c>
      <c r="AC41" s="147" t="s">
        <v>2312</v>
      </c>
      <c r="AD41" s="148" t="str">
        <f>AD87&amp;AD88&amp;AD89&amp;AD90&amp;AD91&amp;AD92&amp;AD94</f>
        <v/>
      </c>
      <c r="AE41" s="142" t="s">
        <v>2372</v>
      </c>
      <c r="AF41" s="154" t="str">
        <f t="shared" si="4"/>
        <v/>
      </c>
    </row>
    <row r="42" spans="2:32" ht="18" customHeight="1" thickBot="1">
      <c r="B42" s="274"/>
      <c r="C42" s="277"/>
      <c r="D42" s="122"/>
      <c r="E42" s="116" t="s">
        <v>103</v>
      </c>
      <c r="F42" s="116"/>
      <c r="G42" s="116"/>
      <c r="H42" s="116"/>
      <c r="I42" s="116"/>
      <c r="J42" s="122"/>
      <c r="K42" s="116"/>
      <c r="L42" s="116"/>
      <c r="M42" s="116"/>
      <c r="N42" s="116"/>
      <c r="O42" s="116"/>
      <c r="P42" s="116"/>
      <c r="Q42" s="117"/>
      <c r="T42" s="145" t="s">
        <v>2247</v>
      </c>
      <c r="U42" s="150" t="s">
        <v>2248</v>
      </c>
      <c r="V42" s="142" t="b">
        <v>0</v>
      </c>
      <c r="W42" s="142" t="s">
        <v>485</v>
      </c>
      <c r="X42" s="146" t="str">
        <f t="shared" si="3"/>
        <v/>
      </c>
      <c r="Y42" s="147" t="s">
        <v>2272</v>
      </c>
      <c r="Z42" s="148" t="str">
        <f>X56&amp;X57&amp;X58&amp;X59&amp;X60&amp;X61&amp;X62&amp;X63&amp;X64&amp;X65&amp;X66&amp;X67&amp;X68</f>
        <v/>
      </c>
      <c r="AB42" s="152" t="s">
        <v>2388</v>
      </c>
      <c r="AC42" s="153" t="s">
        <v>2322</v>
      </c>
      <c r="AD42" s="148" t="str">
        <f>AD95&amp;AD96&amp;AD97&amp;AD98&amp;AD99&amp;AD100</f>
        <v/>
      </c>
      <c r="AE42" s="142" t="s">
        <v>2373</v>
      </c>
      <c r="AF42" s="154" t="str">
        <f t="shared" si="4"/>
        <v/>
      </c>
    </row>
    <row r="43" spans="2:32" ht="18" customHeight="1">
      <c r="B43" s="274"/>
      <c r="C43" s="277"/>
      <c r="D43" s="133"/>
      <c r="E43" s="116" t="s">
        <v>104</v>
      </c>
      <c r="F43" s="116"/>
      <c r="G43" s="116"/>
      <c r="H43" s="116"/>
      <c r="I43" s="116"/>
      <c r="J43" s="122"/>
      <c r="K43" s="116"/>
      <c r="L43" s="116"/>
      <c r="M43" s="116"/>
      <c r="N43" s="116"/>
      <c r="O43" s="116"/>
      <c r="P43" s="116"/>
      <c r="Q43" s="117"/>
      <c r="U43" s="150" t="s">
        <v>2249</v>
      </c>
      <c r="V43" s="142" t="b">
        <v>0</v>
      </c>
      <c r="W43" s="142" t="s">
        <v>486</v>
      </c>
      <c r="X43" s="146" t="str">
        <f t="shared" si="3"/>
        <v/>
      </c>
      <c r="Y43" s="145" t="s">
        <v>2259</v>
      </c>
      <c r="Z43" s="142">
        <f>F31</f>
        <v>0</v>
      </c>
      <c r="AA43" s="142">
        <f>COUNTIF(V54,TRUE)</f>
        <v>0</v>
      </c>
      <c r="AB43" s="154" t="str">
        <f>IF(F31="","",F31)</f>
        <v/>
      </c>
      <c r="AE43" s="142" t="s">
        <v>2374</v>
      </c>
      <c r="AF43" s="154" t="str">
        <f t="shared" si="4"/>
        <v/>
      </c>
    </row>
    <row r="44" spans="2:32" ht="18" customHeight="1">
      <c r="B44" s="275"/>
      <c r="C44" s="278"/>
      <c r="D44" s="120"/>
      <c r="E44" s="119" t="s">
        <v>367</v>
      </c>
      <c r="F44" s="119"/>
      <c r="G44" s="300"/>
      <c r="H44" s="301"/>
      <c r="I44" s="301"/>
      <c r="J44" s="301"/>
      <c r="K44" s="134"/>
      <c r="L44" s="134" t="s">
        <v>3</v>
      </c>
      <c r="M44" s="119"/>
      <c r="N44" s="299"/>
      <c r="O44" s="299"/>
      <c r="P44" s="299"/>
      <c r="Q44" s="123"/>
      <c r="T44" s="145" t="s">
        <v>2252</v>
      </c>
      <c r="U44" s="150" t="s">
        <v>2250</v>
      </c>
      <c r="V44" s="142" t="b">
        <v>0</v>
      </c>
      <c r="W44" s="142" t="s">
        <v>485</v>
      </c>
      <c r="X44" s="146" t="str">
        <f t="shared" si="3"/>
        <v/>
      </c>
      <c r="Y44" s="145" t="s">
        <v>2272</v>
      </c>
      <c r="Z44" s="142">
        <f>G44</f>
        <v>0</v>
      </c>
      <c r="AA44" s="142">
        <f>COUNTIF(V68,TRUE)</f>
        <v>0</v>
      </c>
      <c r="AB44" s="154" t="str">
        <f>IF(G44="","",G44)</f>
        <v/>
      </c>
      <c r="AE44" s="142" t="s">
        <v>2375</v>
      </c>
      <c r="AF44" s="154" t="str">
        <f t="shared" si="4"/>
        <v/>
      </c>
    </row>
    <row r="45" spans="2:32" ht="18" customHeight="1">
      <c r="U45" s="150" t="s">
        <v>2251</v>
      </c>
      <c r="V45" s="142" t="b">
        <v>0</v>
      </c>
      <c r="W45" s="142" t="s">
        <v>486</v>
      </c>
      <c r="X45" s="146" t="str">
        <f t="shared" si="3"/>
        <v/>
      </c>
      <c r="AE45" s="142" t="s">
        <v>2376</v>
      </c>
      <c r="AF45" s="154" t="str">
        <f t="shared" si="4"/>
        <v/>
      </c>
    </row>
    <row r="46" spans="2:32" ht="9" customHeight="1">
      <c r="X46" s="146" t="str">
        <f t="shared" si="3"/>
        <v/>
      </c>
      <c r="AE46" s="142" t="s">
        <v>2378</v>
      </c>
      <c r="AF46" s="154" t="str">
        <f t="shared" si="4"/>
        <v/>
      </c>
    </row>
    <row r="47" spans="2:32" ht="18" customHeight="1" thickBot="1">
      <c r="B47" s="279" t="str">
        <f>B6</f>
        <v>事　例　５</v>
      </c>
      <c r="C47" s="286" t="s">
        <v>120</v>
      </c>
      <c r="D47" s="135"/>
      <c r="E47" s="114" t="s">
        <v>10</v>
      </c>
      <c r="F47" s="114"/>
      <c r="G47" s="114"/>
      <c r="H47" s="114"/>
      <c r="I47" s="114"/>
      <c r="J47" s="114"/>
      <c r="K47" s="114"/>
      <c r="L47" s="114"/>
      <c r="M47" s="114"/>
      <c r="N47" s="114"/>
      <c r="O47" s="114"/>
      <c r="P47" s="114"/>
      <c r="Q47" s="115"/>
      <c r="U47" s="150" t="s">
        <v>2241</v>
      </c>
      <c r="V47" s="142" t="b">
        <v>0</v>
      </c>
      <c r="W47" s="142" t="s">
        <v>487</v>
      </c>
      <c r="X47" s="146" t="str">
        <f t="shared" si="3"/>
        <v/>
      </c>
      <c r="Y47" s="145"/>
      <c r="Z47" s="145" t="s">
        <v>2275</v>
      </c>
      <c r="AA47" s="150" t="s">
        <v>2294</v>
      </c>
      <c r="AB47" s="142" t="b">
        <v>0</v>
      </c>
      <c r="AC47" s="142" t="s">
        <v>484</v>
      </c>
      <c r="AD47" s="142" t="str">
        <f>IF(AB47=TRUE,AC47,"")</f>
        <v/>
      </c>
      <c r="AE47" s="142" t="s">
        <v>2377</v>
      </c>
      <c r="AF47" s="154" t="str">
        <f t="shared" si="4"/>
        <v/>
      </c>
    </row>
    <row r="48" spans="2:32" ht="18" customHeight="1" thickBot="1">
      <c r="B48" s="280"/>
      <c r="C48" s="287"/>
      <c r="D48" s="118"/>
      <c r="E48" s="116" t="s">
        <v>11</v>
      </c>
      <c r="F48" s="116"/>
      <c r="G48" s="116"/>
      <c r="H48" s="116"/>
      <c r="I48" s="116"/>
      <c r="J48" s="116"/>
      <c r="K48" s="116"/>
      <c r="L48" s="116"/>
      <c r="M48" s="116"/>
      <c r="N48" s="116"/>
      <c r="O48" s="116"/>
      <c r="P48" s="116"/>
      <c r="Q48" s="117"/>
      <c r="T48" s="145" t="s">
        <v>2259</v>
      </c>
      <c r="U48" s="150" t="s">
        <v>2253</v>
      </c>
      <c r="V48" s="142" t="b">
        <v>0</v>
      </c>
      <c r="W48" s="142" t="s">
        <v>484</v>
      </c>
      <c r="X48" s="146" t="str">
        <f t="shared" si="3"/>
        <v/>
      </c>
      <c r="AA48" s="150" t="s">
        <v>2261</v>
      </c>
      <c r="AB48" s="142" t="b">
        <v>0</v>
      </c>
      <c r="AC48" s="142" t="s">
        <v>486</v>
      </c>
      <c r="AD48" s="142" t="str">
        <f t="shared" ref="AD48:AD100" si="5">IF(AB48=TRUE,AC48,"")</f>
        <v/>
      </c>
      <c r="AE48" s="145" t="s">
        <v>2379</v>
      </c>
      <c r="AF48" s="170">
        <f>SUM(AF39:AF47)</f>
        <v>0</v>
      </c>
    </row>
    <row r="49" spans="2:33" ht="18" customHeight="1">
      <c r="B49" s="280"/>
      <c r="C49" s="287"/>
      <c r="D49" s="118"/>
      <c r="E49" s="116" t="s">
        <v>12</v>
      </c>
      <c r="F49" s="116"/>
      <c r="G49" s="116"/>
      <c r="H49" s="116"/>
      <c r="I49" s="116"/>
      <c r="J49" s="116"/>
      <c r="K49" s="116"/>
      <c r="L49" s="116"/>
      <c r="M49" s="116"/>
      <c r="N49" s="116"/>
      <c r="O49" s="116"/>
      <c r="P49" s="116"/>
      <c r="Q49" s="117"/>
      <c r="U49" s="150" t="s">
        <v>2254</v>
      </c>
      <c r="V49" s="142" t="b">
        <v>0</v>
      </c>
      <c r="W49" s="142" t="s">
        <v>486</v>
      </c>
      <c r="X49" s="146" t="str">
        <f t="shared" si="3"/>
        <v/>
      </c>
      <c r="AA49" s="150" t="s">
        <v>2262</v>
      </c>
      <c r="AB49" s="142" t="b">
        <v>0</v>
      </c>
      <c r="AC49" s="142" t="s">
        <v>487</v>
      </c>
      <c r="AD49" s="142" t="str">
        <f t="shared" si="5"/>
        <v/>
      </c>
    </row>
    <row r="50" spans="2:33" ht="18" customHeight="1">
      <c r="B50" s="280"/>
      <c r="C50" s="287"/>
      <c r="D50" s="118"/>
      <c r="E50" s="116" t="s">
        <v>13</v>
      </c>
      <c r="F50" s="116"/>
      <c r="G50" s="116"/>
      <c r="H50" s="116"/>
      <c r="I50" s="116"/>
      <c r="J50" s="118"/>
      <c r="K50" s="116"/>
      <c r="L50" s="116"/>
      <c r="M50" s="116"/>
      <c r="N50" s="116"/>
      <c r="O50" s="116"/>
      <c r="P50" s="116"/>
      <c r="Q50" s="117"/>
      <c r="U50" s="150" t="s">
        <v>2255</v>
      </c>
      <c r="V50" s="142" t="b">
        <v>0</v>
      </c>
      <c r="W50" s="142" t="s">
        <v>487</v>
      </c>
      <c r="X50" s="146" t="str">
        <f t="shared" si="3"/>
        <v/>
      </c>
      <c r="AA50" s="150" t="s">
        <v>2263</v>
      </c>
      <c r="AB50" s="142" t="b">
        <v>0</v>
      </c>
      <c r="AC50" s="142" t="s">
        <v>488</v>
      </c>
      <c r="AD50" s="142" t="str">
        <f t="shared" si="5"/>
        <v/>
      </c>
    </row>
    <row r="51" spans="2:33" ht="18" customHeight="1">
      <c r="B51" s="280"/>
      <c r="C51" s="287"/>
      <c r="D51" s="118"/>
      <c r="E51" s="116" t="s">
        <v>14</v>
      </c>
      <c r="F51" s="116"/>
      <c r="G51" s="116"/>
      <c r="H51" s="116"/>
      <c r="I51" s="116"/>
      <c r="J51" s="118"/>
      <c r="K51" s="116"/>
      <c r="L51" s="116"/>
      <c r="M51" s="116"/>
      <c r="N51" s="116"/>
      <c r="O51" s="116"/>
      <c r="P51" s="116"/>
      <c r="Q51" s="117"/>
      <c r="U51" s="150" t="s">
        <v>2256</v>
      </c>
      <c r="V51" s="142" t="b">
        <v>0</v>
      </c>
      <c r="W51" s="142" t="s">
        <v>488</v>
      </c>
      <c r="X51" s="146" t="str">
        <f t="shared" si="3"/>
        <v/>
      </c>
      <c r="AA51" s="150" t="s">
        <v>2264</v>
      </c>
      <c r="AB51" s="142" t="b">
        <v>0</v>
      </c>
      <c r="AC51" s="142" t="s">
        <v>489</v>
      </c>
      <c r="AD51" s="142" t="str">
        <f t="shared" si="5"/>
        <v/>
      </c>
    </row>
    <row r="52" spans="2:33" ht="18" customHeight="1">
      <c r="B52" s="280"/>
      <c r="C52" s="287"/>
      <c r="D52" s="118"/>
      <c r="E52" s="116" t="s">
        <v>15</v>
      </c>
      <c r="F52" s="116"/>
      <c r="G52" s="116"/>
      <c r="H52" s="116"/>
      <c r="I52" s="116"/>
      <c r="J52" s="118"/>
      <c r="K52" s="116"/>
      <c r="L52" s="116"/>
      <c r="M52" s="116"/>
      <c r="N52" s="116"/>
      <c r="O52" s="116"/>
      <c r="P52" s="116"/>
      <c r="Q52" s="117"/>
      <c r="U52" s="150" t="s">
        <v>2257</v>
      </c>
      <c r="V52" s="142" t="b">
        <v>0</v>
      </c>
      <c r="W52" s="142" t="s">
        <v>489</v>
      </c>
      <c r="X52" s="146" t="str">
        <f t="shared" si="3"/>
        <v/>
      </c>
      <c r="AA52" s="150" t="s">
        <v>2273</v>
      </c>
      <c r="AB52" s="142" t="b">
        <v>0</v>
      </c>
      <c r="AC52" s="142" t="s">
        <v>490</v>
      </c>
      <c r="AD52" s="142" t="str">
        <f t="shared" si="5"/>
        <v/>
      </c>
    </row>
    <row r="53" spans="2:33" ht="18" customHeight="1">
      <c r="B53" s="280"/>
      <c r="C53" s="287"/>
      <c r="D53" s="118"/>
      <c r="E53" s="116" t="s">
        <v>16</v>
      </c>
      <c r="F53" s="116"/>
      <c r="G53" s="116"/>
      <c r="H53" s="116"/>
      <c r="I53" s="116"/>
      <c r="J53" s="118"/>
      <c r="K53" s="116"/>
      <c r="L53" s="116"/>
      <c r="M53" s="116"/>
      <c r="N53" s="116"/>
      <c r="O53" s="116"/>
      <c r="P53" s="116"/>
      <c r="Q53" s="117"/>
      <c r="U53" s="150" t="s">
        <v>2258</v>
      </c>
      <c r="V53" s="142" t="b">
        <v>0</v>
      </c>
      <c r="W53" s="142" t="s">
        <v>490</v>
      </c>
      <c r="X53" s="146" t="str">
        <f t="shared" si="3"/>
        <v/>
      </c>
      <c r="AA53" s="150" t="s">
        <v>2267</v>
      </c>
      <c r="AB53" s="142" t="b">
        <v>0</v>
      </c>
      <c r="AC53" s="142" t="s">
        <v>491</v>
      </c>
      <c r="AD53" s="142" t="str">
        <f t="shared" si="5"/>
        <v/>
      </c>
    </row>
    <row r="54" spans="2:33" ht="18" customHeight="1">
      <c r="B54" s="280"/>
      <c r="C54" s="287"/>
      <c r="D54" s="118"/>
      <c r="E54" s="116" t="s">
        <v>17</v>
      </c>
      <c r="F54" s="116"/>
      <c r="G54" s="116"/>
      <c r="H54" s="116"/>
      <c r="I54" s="116"/>
      <c r="J54" s="118"/>
      <c r="K54" s="116"/>
      <c r="L54" s="116"/>
      <c r="M54" s="116"/>
      <c r="N54" s="116"/>
      <c r="O54" s="116"/>
      <c r="P54" s="116"/>
      <c r="Q54" s="117"/>
      <c r="U54" s="150" t="s">
        <v>480</v>
      </c>
      <c r="V54" s="142" t="b">
        <v>0</v>
      </c>
      <c r="W54" s="142" t="s">
        <v>491</v>
      </c>
      <c r="X54" s="146" t="str">
        <f t="shared" si="3"/>
        <v/>
      </c>
      <c r="AA54" s="150" t="s">
        <v>2268</v>
      </c>
      <c r="AB54" s="142" t="b">
        <v>0</v>
      </c>
      <c r="AC54" s="142" t="s">
        <v>492</v>
      </c>
      <c r="AD54" s="142" t="str">
        <f t="shared" si="5"/>
        <v/>
      </c>
    </row>
    <row r="55" spans="2:33" ht="18" customHeight="1" thickBot="1">
      <c r="B55" s="280"/>
      <c r="C55" s="287"/>
      <c r="D55" s="118"/>
      <c r="E55" s="116" t="s">
        <v>1</v>
      </c>
      <c r="F55" s="116"/>
      <c r="G55" s="116"/>
      <c r="H55" s="116"/>
      <c r="I55" s="116"/>
      <c r="J55" s="118"/>
      <c r="K55" s="116"/>
      <c r="L55" s="116"/>
      <c r="M55" s="116"/>
      <c r="N55" s="116"/>
      <c r="O55" s="116"/>
      <c r="P55" s="116"/>
      <c r="Q55" s="117"/>
      <c r="X55" s="146" t="str">
        <f t="shared" si="3"/>
        <v/>
      </c>
      <c r="AA55" s="150" t="s">
        <v>2269</v>
      </c>
      <c r="AB55" s="142" t="b">
        <v>0</v>
      </c>
      <c r="AC55" s="142" t="s">
        <v>493</v>
      </c>
      <c r="AD55" s="142" t="str">
        <f t="shared" si="5"/>
        <v/>
      </c>
    </row>
    <row r="56" spans="2:33" ht="18" customHeight="1">
      <c r="B56" s="280"/>
      <c r="C56" s="287"/>
      <c r="D56" s="118"/>
      <c r="E56" s="116" t="s">
        <v>18</v>
      </c>
      <c r="F56" s="116"/>
      <c r="G56" s="116"/>
      <c r="H56" s="116"/>
      <c r="I56" s="116"/>
      <c r="J56" s="118"/>
      <c r="K56" s="116"/>
      <c r="L56" s="116"/>
      <c r="M56" s="116"/>
      <c r="N56" s="116"/>
      <c r="O56" s="116"/>
      <c r="P56" s="116"/>
      <c r="Q56" s="117"/>
      <c r="T56" s="145" t="s">
        <v>2272</v>
      </c>
      <c r="U56" s="150" t="s">
        <v>2260</v>
      </c>
      <c r="V56" s="142" t="b">
        <v>0</v>
      </c>
      <c r="W56" s="142" t="s">
        <v>485</v>
      </c>
      <c r="X56" s="146" t="str">
        <f t="shared" si="3"/>
        <v/>
      </c>
      <c r="AA56" s="150" t="s">
        <v>2274</v>
      </c>
      <c r="AB56" s="142" t="b">
        <v>0</v>
      </c>
      <c r="AC56" s="142" t="s">
        <v>494</v>
      </c>
      <c r="AD56" s="142" t="str">
        <f t="shared" si="5"/>
        <v/>
      </c>
      <c r="AG56" s="152" t="s">
        <v>2388</v>
      </c>
    </row>
    <row r="57" spans="2:33" ht="18" customHeight="1" thickBot="1">
      <c r="B57" s="280"/>
      <c r="C57" s="288"/>
      <c r="D57" s="136"/>
      <c r="E57" s="119" t="s">
        <v>19</v>
      </c>
      <c r="F57" s="119"/>
      <c r="G57" s="298"/>
      <c r="H57" s="295"/>
      <c r="I57" s="295"/>
      <c r="J57" s="295"/>
      <c r="K57" s="295"/>
      <c r="L57" s="295"/>
      <c r="M57" s="295"/>
      <c r="N57" s="295"/>
      <c r="O57" s="295"/>
      <c r="P57" s="295"/>
      <c r="Q57" s="121" t="s">
        <v>20</v>
      </c>
      <c r="U57" s="150" t="s">
        <v>2261</v>
      </c>
      <c r="V57" s="142" t="b">
        <v>0</v>
      </c>
      <c r="W57" s="142" t="s">
        <v>486</v>
      </c>
      <c r="X57" s="146" t="str">
        <f t="shared" si="3"/>
        <v/>
      </c>
      <c r="AA57" s="150" t="s">
        <v>480</v>
      </c>
      <c r="AB57" s="142" t="b">
        <v>0</v>
      </c>
      <c r="AC57" s="142" t="s">
        <v>495</v>
      </c>
      <c r="AD57" s="142" t="str">
        <f t="shared" si="5"/>
        <v/>
      </c>
      <c r="AE57" s="142" t="str">
        <f>IF(AB57=TRUE,1,"")</f>
        <v/>
      </c>
      <c r="AF57" s="142">
        <f>G57</f>
        <v>0</v>
      </c>
      <c r="AG57" s="171" t="str">
        <f>IF(G57="","",G57)</f>
        <v/>
      </c>
    </row>
    <row r="58" spans="2:33" ht="18" customHeight="1">
      <c r="B58" s="280"/>
      <c r="C58" s="289" t="s">
        <v>21</v>
      </c>
      <c r="D58" s="125"/>
      <c r="E58" s="114" t="s">
        <v>22</v>
      </c>
      <c r="F58" s="114"/>
      <c r="G58" s="114"/>
      <c r="H58" s="114"/>
      <c r="I58" s="114"/>
      <c r="J58" s="114"/>
      <c r="K58" s="114"/>
      <c r="L58" s="114"/>
      <c r="M58" s="114"/>
      <c r="N58" s="114"/>
      <c r="O58" s="114"/>
      <c r="P58" s="114"/>
      <c r="Q58" s="115"/>
      <c r="U58" s="150" t="s">
        <v>2262</v>
      </c>
      <c r="V58" s="142" t="b">
        <v>0</v>
      </c>
      <c r="W58" s="142" t="s">
        <v>487</v>
      </c>
      <c r="X58" s="146" t="str">
        <f t="shared" si="3"/>
        <v/>
      </c>
      <c r="AD58" s="142" t="str">
        <f t="shared" si="5"/>
        <v/>
      </c>
    </row>
    <row r="59" spans="2:33" ht="18" customHeight="1">
      <c r="B59" s="280"/>
      <c r="C59" s="287"/>
      <c r="D59" s="116"/>
      <c r="E59" s="137" t="s">
        <v>345</v>
      </c>
      <c r="F59" s="116"/>
      <c r="G59" s="116"/>
      <c r="H59" s="116"/>
      <c r="I59" s="116"/>
      <c r="J59" s="116"/>
      <c r="K59" s="116"/>
      <c r="L59" s="116"/>
      <c r="M59" s="116"/>
      <c r="N59" s="116"/>
      <c r="O59" s="116"/>
      <c r="P59" s="116"/>
      <c r="Q59" s="117"/>
      <c r="U59" s="150" t="s">
        <v>2263</v>
      </c>
      <c r="V59" s="142" t="b">
        <v>0</v>
      </c>
      <c r="W59" s="142" t="s">
        <v>488</v>
      </c>
      <c r="X59" s="146" t="str">
        <f t="shared" si="3"/>
        <v/>
      </c>
      <c r="Y59" s="145"/>
      <c r="Z59" s="145" t="s">
        <v>2278</v>
      </c>
      <c r="AA59" s="150" t="s">
        <v>2276</v>
      </c>
      <c r="AB59" s="142" t="b">
        <v>0</v>
      </c>
      <c r="AC59" s="142" t="s">
        <v>484</v>
      </c>
      <c r="AD59" s="142" t="str">
        <f t="shared" si="5"/>
        <v/>
      </c>
    </row>
    <row r="60" spans="2:33" ht="18" customHeight="1">
      <c r="B60" s="280"/>
      <c r="C60" s="287"/>
      <c r="D60" s="116"/>
      <c r="E60" s="118"/>
      <c r="F60" s="116" t="s">
        <v>23</v>
      </c>
      <c r="G60" s="116"/>
      <c r="H60" s="116"/>
      <c r="I60" s="116"/>
      <c r="J60" s="116"/>
      <c r="K60" s="116"/>
      <c r="L60" s="116"/>
      <c r="M60" s="116"/>
      <c r="N60" s="116"/>
      <c r="O60" s="116"/>
      <c r="P60" s="116"/>
      <c r="Q60" s="117"/>
      <c r="U60" s="150" t="s">
        <v>2264</v>
      </c>
      <c r="V60" s="142" t="b">
        <v>0</v>
      </c>
      <c r="W60" s="142" t="s">
        <v>489</v>
      </c>
      <c r="X60" s="146" t="str">
        <f t="shared" si="3"/>
        <v/>
      </c>
      <c r="AA60" s="150" t="s">
        <v>2277</v>
      </c>
      <c r="AB60" s="142" t="b">
        <v>0</v>
      </c>
      <c r="AC60" s="142" t="s">
        <v>486</v>
      </c>
      <c r="AD60" s="142" t="str">
        <f t="shared" si="5"/>
        <v/>
      </c>
    </row>
    <row r="61" spans="2:33" ht="18" customHeight="1">
      <c r="B61" s="280"/>
      <c r="C61" s="287"/>
      <c r="D61" s="116"/>
      <c r="E61" s="118"/>
      <c r="F61" s="116" t="s">
        <v>24</v>
      </c>
      <c r="G61" s="116"/>
      <c r="H61" s="116"/>
      <c r="I61" s="116"/>
      <c r="J61" s="116"/>
      <c r="K61" s="116"/>
      <c r="L61" s="116"/>
      <c r="M61" s="116"/>
      <c r="N61" s="116"/>
      <c r="O61" s="116"/>
      <c r="P61" s="116"/>
      <c r="Q61" s="117"/>
      <c r="U61" s="150" t="s">
        <v>2265</v>
      </c>
      <c r="V61" s="142" t="b">
        <v>0</v>
      </c>
      <c r="W61" s="142" t="s">
        <v>490</v>
      </c>
      <c r="X61" s="146" t="str">
        <f t="shared" si="3"/>
        <v/>
      </c>
      <c r="AA61" s="150" t="s">
        <v>2241</v>
      </c>
      <c r="AB61" s="142" t="b">
        <v>0</v>
      </c>
      <c r="AC61" s="142" t="s">
        <v>487</v>
      </c>
      <c r="AD61" s="142" t="str">
        <f t="shared" si="5"/>
        <v/>
      </c>
    </row>
    <row r="62" spans="2:33" ht="18" customHeight="1">
      <c r="B62" s="280"/>
      <c r="C62" s="287"/>
      <c r="D62" s="116"/>
      <c r="E62" s="118"/>
      <c r="F62" s="116" t="s">
        <v>25</v>
      </c>
      <c r="G62" s="116"/>
      <c r="H62" s="116"/>
      <c r="I62" s="116"/>
      <c r="J62" s="116"/>
      <c r="K62" s="116"/>
      <c r="L62" s="116"/>
      <c r="M62" s="116"/>
      <c r="N62" s="116"/>
      <c r="O62" s="116"/>
      <c r="P62" s="116"/>
      <c r="Q62" s="117"/>
      <c r="U62" s="150" t="s">
        <v>2266</v>
      </c>
      <c r="V62" s="142" t="b">
        <v>0</v>
      </c>
      <c r="W62" s="142" t="s">
        <v>491</v>
      </c>
      <c r="X62" s="146" t="str">
        <f t="shared" si="3"/>
        <v/>
      </c>
      <c r="AD62" s="142" t="str">
        <f t="shared" si="5"/>
        <v/>
      </c>
    </row>
    <row r="63" spans="2:33" ht="18" customHeight="1">
      <c r="B63" s="280"/>
      <c r="C63" s="287"/>
      <c r="D63" s="116"/>
      <c r="E63" s="118"/>
      <c r="F63" s="116" t="s">
        <v>26</v>
      </c>
      <c r="G63" s="116"/>
      <c r="H63" s="116"/>
      <c r="I63" s="116"/>
      <c r="J63" s="116"/>
      <c r="K63" s="116"/>
      <c r="L63" s="116"/>
      <c r="M63" s="116"/>
      <c r="N63" s="116"/>
      <c r="O63" s="116"/>
      <c r="P63" s="116"/>
      <c r="Q63" s="117"/>
      <c r="U63" s="150" t="s">
        <v>2267</v>
      </c>
      <c r="V63" s="142" t="b">
        <v>0</v>
      </c>
      <c r="W63" s="142" t="s">
        <v>492</v>
      </c>
      <c r="X63" s="146" t="str">
        <f t="shared" si="3"/>
        <v/>
      </c>
      <c r="Y63" s="145"/>
      <c r="Z63" s="145" t="s">
        <v>2283</v>
      </c>
      <c r="AA63" s="150" t="s">
        <v>2279</v>
      </c>
      <c r="AB63" s="142" t="b">
        <v>0</v>
      </c>
      <c r="AC63" s="142" t="s">
        <v>484</v>
      </c>
      <c r="AD63" s="142" t="str">
        <f t="shared" si="5"/>
        <v/>
      </c>
    </row>
    <row r="64" spans="2:33" ht="18" customHeight="1">
      <c r="B64" s="280"/>
      <c r="C64" s="287"/>
      <c r="D64" s="116"/>
      <c r="E64" s="118"/>
      <c r="F64" s="116" t="s">
        <v>340</v>
      </c>
      <c r="G64" s="116"/>
      <c r="H64" s="116"/>
      <c r="I64" s="296"/>
      <c r="J64" s="297"/>
      <c r="K64" s="297"/>
      <c r="L64" s="297"/>
      <c r="M64" s="297"/>
      <c r="N64" s="297"/>
      <c r="O64" s="297"/>
      <c r="P64" s="297"/>
      <c r="Q64" s="117" t="s">
        <v>20</v>
      </c>
      <c r="U64" s="150" t="s">
        <v>2268</v>
      </c>
      <c r="V64" s="142" t="b">
        <v>0</v>
      </c>
      <c r="W64" s="142" t="s">
        <v>493</v>
      </c>
      <c r="X64" s="146" t="str">
        <f t="shared" si="3"/>
        <v/>
      </c>
      <c r="AA64" s="150" t="s">
        <v>2280</v>
      </c>
      <c r="AB64" s="142" t="b">
        <v>0</v>
      </c>
      <c r="AC64" s="142" t="s">
        <v>486</v>
      </c>
      <c r="AD64" s="142" t="str">
        <f t="shared" si="5"/>
        <v/>
      </c>
    </row>
    <row r="65" spans="2:33" ht="18" customHeight="1" thickBot="1">
      <c r="B65" s="280"/>
      <c r="C65" s="287"/>
      <c r="D65" s="118"/>
      <c r="E65" s="116" t="s">
        <v>2</v>
      </c>
      <c r="F65" s="116"/>
      <c r="G65" s="116"/>
      <c r="H65" s="116"/>
      <c r="I65" s="116"/>
      <c r="J65" s="116"/>
      <c r="K65" s="116"/>
      <c r="L65" s="116"/>
      <c r="M65" s="116"/>
      <c r="N65" s="116"/>
      <c r="O65" s="116"/>
      <c r="P65" s="116"/>
      <c r="Q65" s="117"/>
      <c r="U65" s="150" t="s">
        <v>2269</v>
      </c>
      <c r="V65" s="142" t="b">
        <v>0</v>
      </c>
      <c r="W65" s="142" t="s">
        <v>494</v>
      </c>
      <c r="X65" s="146" t="str">
        <f t="shared" si="3"/>
        <v/>
      </c>
      <c r="AA65" s="150" t="s">
        <v>2281</v>
      </c>
      <c r="AB65" s="142" t="b">
        <v>0</v>
      </c>
      <c r="AC65" s="142" t="s">
        <v>487</v>
      </c>
      <c r="AD65" s="142" t="str">
        <f t="shared" si="5"/>
        <v/>
      </c>
    </row>
    <row r="66" spans="2:33" ht="18" customHeight="1">
      <c r="B66" s="280"/>
      <c r="C66" s="287"/>
      <c r="D66" s="116"/>
      <c r="E66" s="116" t="s">
        <v>27</v>
      </c>
      <c r="F66" s="116"/>
      <c r="G66" s="116"/>
      <c r="H66" s="116"/>
      <c r="I66" s="116"/>
      <c r="J66" s="116"/>
      <c r="K66" s="116"/>
      <c r="L66" s="116"/>
      <c r="M66" s="116"/>
      <c r="N66" s="116"/>
      <c r="O66" s="116"/>
      <c r="P66" s="116"/>
      <c r="Q66" s="117"/>
      <c r="U66" s="150" t="s">
        <v>2270</v>
      </c>
      <c r="V66" s="142" t="b">
        <v>0</v>
      </c>
      <c r="W66" s="142" t="s">
        <v>495</v>
      </c>
      <c r="X66" s="146" t="str">
        <f t="shared" si="3"/>
        <v/>
      </c>
      <c r="AA66" s="150" t="s">
        <v>2282</v>
      </c>
      <c r="AB66" s="142" t="b">
        <v>0</v>
      </c>
      <c r="AC66" s="142" t="s">
        <v>488</v>
      </c>
      <c r="AD66" s="142" t="str">
        <f t="shared" si="5"/>
        <v/>
      </c>
      <c r="AG66" s="152" t="s">
        <v>2388</v>
      </c>
    </row>
    <row r="67" spans="2:33" ht="18" customHeight="1" thickBot="1">
      <c r="B67" s="280"/>
      <c r="C67" s="287"/>
      <c r="D67" s="116"/>
      <c r="E67" s="118"/>
      <c r="F67" s="116" t="s">
        <v>28</v>
      </c>
      <c r="G67" s="116"/>
      <c r="H67" s="116"/>
      <c r="I67" s="116"/>
      <c r="J67" s="116"/>
      <c r="K67" s="116"/>
      <c r="L67" s="116"/>
      <c r="M67" s="116"/>
      <c r="N67" s="116"/>
      <c r="O67" s="116"/>
      <c r="P67" s="116"/>
      <c r="Q67" s="117"/>
      <c r="U67" s="150" t="s">
        <v>2271</v>
      </c>
      <c r="V67" s="142" t="b">
        <v>0</v>
      </c>
      <c r="W67" s="142" t="s">
        <v>2226</v>
      </c>
      <c r="X67" s="146" t="str">
        <f t="shared" si="3"/>
        <v/>
      </c>
      <c r="AA67" s="150" t="s">
        <v>480</v>
      </c>
      <c r="AB67" s="142" t="b">
        <v>0</v>
      </c>
      <c r="AC67" s="142" t="s">
        <v>489</v>
      </c>
      <c r="AD67" s="142" t="str">
        <f t="shared" si="5"/>
        <v/>
      </c>
      <c r="AE67" s="142" t="str">
        <f>IF(AB67=TRUE,1,"")</f>
        <v/>
      </c>
      <c r="AF67" s="142">
        <f>I64</f>
        <v>0</v>
      </c>
      <c r="AG67" s="171" t="str">
        <f>IF(I64="","",I64)</f>
        <v/>
      </c>
    </row>
    <row r="68" spans="2:33" ht="18" customHeight="1">
      <c r="B68" s="280"/>
      <c r="C68" s="287"/>
      <c r="D68" s="116"/>
      <c r="E68" s="118"/>
      <c r="F68" s="116" t="s">
        <v>29</v>
      </c>
      <c r="G68" s="116"/>
      <c r="H68" s="116"/>
      <c r="I68" s="116"/>
      <c r="J68" s="116"/>
      <c r="K68" s="116"/>
      <c r="L68" s="116"/>
      <c r="M68" s="116"/>
      <c r="N68" s="116"/>
      <c r="O68" s="116"/>
      <c r="P68" s="116"/>
      <c r="Q68" s="117"/>
      <c r="U68" s="150" t="s">
        <v>480</v>
      </c>
      <c r="V68" s="142" t="b">
        <v>0</v>
      </c>
      <c r="W68" s="142" t="s">
        <v>2295</v>
      </c>
      <c r="X68" s="146" t="str">
        <f t="shared" si="3"/>
        <v/>
      </c>
      <c r="Y68" s="145"/>
      <c r="Z68" s="145" t="s">
        <v>2287</v>
      </c>
      <c r="AA68" s="150" t="s">
        <v>2284</v>
      </c>
      <c r="AB68" s="142" t="b">
        <v>0</v>
      </c>
      <c r="AC68" s="142" t="s">
        <v>484</v>
      </c>
      <c r="AD68" s="142" t="str">
        <f t="shared" si="5"/>
        <v/>
      </c>
    </row>
    <row r="69" spans="2:33" ht="18" customHeight="1" thickBot="1">
      <c r="B69" s="280"/>
      <c r="C69" s="287"/>
      <c r="D69" s="116"/>
      <c r="E69" s="118"/>
      <c r="F69" s="116" t="s">
        <v>30</v>
      </c>
      <c r="G69" s="116"/>
      <c r="H69" s="116"/>
      <c r="I69" s="116"/>
      <c r="J69" s="116"/>
      <c r="K69" s="116"/>
      <c r="L69" s="116"/>
      <c r="M69" s="116"/>
      <c r="N69" s="116"/>
      <c r="O69" s="116"/>
      <c r="P69" s="116"/>
      <c r="Q69" s="117"/>
      <c r="AA69" s="150" t="s">
        <v>2285</v>
      </c>
      <c r="AB69" s="142" t="b">
        <v>0</v>
      </c>
      <c r="AC69" s="142" t="s">
        <v>486</v>
      </c>
      <c r="AD69" s="142" t="str">
        <f t="shared" si="5"/>
        <v/>
      </c>
    </row>
    <row r="70" spans="2:33" ht="18" customHeight="1">
      <c r="B70" s="280"/>
      <c r="C70" s="287"/>
      <c r="D70" s="116"/>
      <c r="E70" s="118"/>
      <c r="F70" s="116" t="s">
        <v>339</v>
      </c>
      <c r="G70" s="116"/>
      <c r="H70" s="116"/>
      <c r="I70" s="296"/>
      <c r="J70" s="297"/>
      <c r="K70" s="297"/>
      <c r="L70" s="297"/>
      <c r="M70" s="297"/>
      <c r="N70" s="297"/>
      <c r="O70" s="297"/>
      <c r="P70" s="297"/>
      <c r="Q70" s="117" t="s">
        <v>20</v>
      </c>
      <c r="T70" s="145"/>
      <c r="U70" s="150"/>
      <c r="AA70" s="150" t="s">
        <v>2286</v>
      </c>
      <c r="AB70" s="142" t="b">
        <v>0</v>
      </c>
      <c r="AC70" s="142" t="s">
        <v>487</v>
      </c>
      <c r="AD70" s="142" t="str">
        <f t="shared" si="5"/>
        <v/>
      </c>
      <c r="AG70" s="152" t="s">
        <v>2388</v>
      </c>
    </row>
    <row r="71" spans="2:33" ht="18" customHeight="1" thickBot="1">
      <c r="B71" s="280"/>
      <c r="C71" s="288"/>
      <c r="D71" s="136"/>
      <c r="E71" s="119" t="s">
        <v>4</v>
      </c>
      <c r="F71" s="119"/>
      <c r="G71" s="119"/>
      <c r="H71" s="119"/>
      <c r="I71" s="119"/>
      <c r="J71" s="119"/>
      <c r="K71" s="119"/>
      <c r="L71" s="119"/>
      <c r="M71" s="119"/>
      <c r="N71" s="119"/>
      <c r="O71" s="119"/>
      <c r="P71" s="119"/>
      <c r="Q71" s="121"/>
      <c r="U71" s="150"/>
      <c r="AA71" s="150" t="s">
        <v>480</v>
      </c>
      <c r="AB71" s="142" t="b">
        <v>0</v>
      </c>
      <c r="AC71" s="142" t="s">
        <v>488</v>
      </c>
      <c r="AD71" s="142" t="str">
        <f t="shared" si="5"/>
        <v/>
      </c>
      <c r="AE71" s="142" t="str">
        <f>IF(AB71=TRUE,1,"")</f>
        <v/>
      </c>
      <c r="AF71" s="142">
        <f>I70</f>
        <v>0</v>
      </c>
      <c r="AG71" s="171" t="str">
        <f>IF(I70="","",I70)</f>
        <v/>
      </c>
    </row>
    <row r="72" spans="2:33" ht="18" customHeight="1" thickBot="1">
      <c r="B72" s="280"/>
      <c r="C72" s="289" t="s">
        <v>31</v>
      </c>
      <c r="D72" s="125"/>
      <c r="E72" s="114" t="s">
        <v>32</v>
      </c>
      <c r="F72" s="114"/>
      <c r="G72" s="114"/>
      <c r="H72" s="114"/>
      <c r="I72" s="114"/>
      <c r="J72" s="114"/>
      <c r="K72" s="114"/>
      <c r="L72" s="114"/>
      <c r="M72" s="175"/>
      <c r="N72" s="114" t="s">
        <v>33</v>
      </c>
      <c r="O72" s="175"/>
      <c r="P72" s="282" t="s">
        <v>34</v>
      </c>
      <c r="Q72" s="283"/>
      <c r="U72" s="150"/>
      <c r="AD72" s="142" t="str">
        <f t="shared" si="5"/>
        <v/>
      </c>
    </row>
    <row r="73" spans="2:33" ht="18" customHeight="1" thickBot="1">
      <c r="B73" s="280"/>
      <c r="C73" s="287"/>
      <c r="D73" s="118"/>
      <c r="E73" s="116" t="s">
        <v>35</v>
      </c>
      <c r="F73" s="116"/>
      <c r="G73" s="116"/>
      <c r="H73" s="116"/>
      <c r="I73" s="116"/>
      <c r="J73" s="116"/>
      <c r="K73" s="116"/>
      <c r="L73" s="116"/>
      <c r="M73" s="175"/>
      <c r="N73" s="116" t="s">
        <v>33</v>
      </c>
      <c r="O73" s="175"/>
      <c r="P73" s="284" t="s">
        <v>34</v>
      </c>
      <c r="Q73" s="285"/>
      <c r="U73" s="145" t="s">
        <v>2291</v>
      </c>
      <c r="Y73" s="145"/>
      <c r="Z73" s="145" t="s">
        <v>2291</v>
      </c>
      <c r="AA73" s="150" t="s">
        <v>2288</v>
      </c>
      <c r="AB73" s="142" t="b">
        <v>0</v>
      </c>
      <c r="AC73" s="142" t="s">
        <v>484</v>
      </c>
      <c r="AD73" s="142" t="str">
        <f t="shared" si="5"/>
        <v/>
      </c>
      <c r="AE73" s="172" t="str">
        <f>IF(M72="","",M72)</f>
        <v/>
      </c>
      <c r="AF73" s="166" t="s">
        <v>2327</v>
      </c>
    </row>
    <row r="74" spans="2:33" ht="18" customHeight="1" thickBot="1">
      <c r="B74" s="280"/>
      <c r="C74" s="287"/>
      <c r="D74" s="138"/>
      <c r="E74" s="116" t="s">
        <v>36</v>
      </c>
      <c r="F74" s="116"/>
      <c r="G74" s="116"/>
      <c r="H74" s="116"/>
      <c r="I74" s="116"/>
      <c r="J74" s="116"/>
      <c r="K74" s="116"/>
      <c r="L74" s="116"/>
      <c r="M74" s="114"/>
      <c r="N74" s="116"/>
      <c r="O74" s="114"/>
      <c r="P74" s="139"/>
      <c r="Q74" s="140"/>
      <c r="U74" s="150"/>
      <c r="AA74" s="150" t="s">
        <v>2289</v>
      </c>
      <c r="AB74" s="142" t="b">
        <v>0</v>
      </c>
      <c r="AC74" s="142" t="s">
        <v>486</v>
      </c>
      <c r="AD74" s="142" t="str">
        <f t="shared" si="5"/>
        <v/>
      </c>
      <c r="AE74" s="172" t="str">
        <f>IF(O72="","",O72)</f>
        <v/>
      </c>
      <c r="AF74" s="173" t="s">
        <v>2328</v>
      </c>
    </row>
    <row r="75" spans="2:33" ht="18" customHeight="1" thickBot="1">
      <c r="B75" s="280"/>
      <c r="C75" s="288"/>
      <c r="D75" s="136"/>
      <c r="E75" s="119" t="s">
        <v>5</v>
      </c>
      <c r="F75" s="119"/>
      <c r="G75" s="119"/>
      <c r="H75" s="119"/>
      <c r="I75" s="136"/>
      <c r="J75" s="136"/>
      <c r="K75" s="119"/>
      <c r="L75" s="119"/>
      <c r="M75" s="119"/>
      <c r="N75" s="119"/>
      <c r="O75" s="119"/>
      <c r="P75" s="119"/>
      <c r="Q75" s="121"/>
      <c r="U75" s="150"/>
      <c r="AA75" s="150" t="s">
        <v>2290</v>
      </c>
      <c r="AB75" s="142" t="b">
        <v>0</v>
      </c>
      <c r="AC75" s="142" t="s">
        <v>487</v>
      </c>
      <c r="AD75" s="142" t="str">
        <f t="shared" si="5"/>
        <v/>
      </c>
      <c r="AE75" s="172" t="str">
        <f>IF(M73="","",M73)</f>
        <v/>
      </c>
      <c r="AF75" s="173" t="s">
        <v>2329</v>
      </c>
    </row>
    <row r="76" spans="2:33" ht="18" customHeight="1" thickBot="1">
      <c r="B76" s="280"/>
      <c r="C76" s="289" t="s">
        <v>37</v>
      </c>
      <c r="D76" s="125"/>
      <c r="E76" s="114" t="s">
        <v>6</v>
      </c>
      <c r="F76" s="114"/>
      <c r="G76" s="114"/>
      <c r="H76" s="114"/>
      <c r="I76" s="114"/>
      <c r="J76" s="114"/>
      <c r="K76" s="114"/>
      <c r="L76" s="114"/>
      <c r="M76" s="114"/>
      <c r="N76" s="114"/>
      <c r="O76" s="114"/>
      <c r="P76" s="114"/>
      <c r="Q76" s="115"/>
      <c r="U76" s="150"/>
      <c r="AA76" s="150" t="s">
        <v>2241</v>
      </c>
      <c r="AB76" s="142" t="b">
        <v>0</v>
      </c>
      <c r="AC76" s="142" t="s">
        <v>488</v>
      </c>
      <c r="AD76" s="142" t="str">
        <f t="shared" si="5"/>
        <v/>
      </c>
      <c r="AE76" s="172" t="str">
        <f>IF(O73="","",O73)</f>
        <v/>
      </c>
      <c r="AF76" s="174" t="s">
        <v>2330</v>
      </c>
    </row>
    <row r="77" spans="2:33" ht="18" customHeight="1">
      <c r="B77" s="280"/>
      <c r="C77" s="287"/>
      <c r="D77" s="118"/>
      <c r="E77" s="116" t="s">
        <v>7</v>
      </c>
      <c r="F77" s="116"/>
      <c r="G77" s="116"/>
      <c r="H77" s="116"/>
      <c r="I77" s="116"/>
      <c r="J77" s="116"/>
      <c r="K77" s="116"/>
      <c r="L77" s="116"/>
      <c r="M77" s="116"/>
      <c r="N77" s="116"/>
      <c r="O77" s="116"/>
      <c r="P77" s="116"/>
      <c r="Q77" s="117"/>
      <c r="U77" s="150"/>
      <c r="AD77" s="142" t="str">
        <f t="shared" si="5"/>
        <v/>
      </c>
    </row>
    <row r="78" spans="2:33" ht="18" customHeight="1">
      <c r="B78" s="280"/>
      <c r="C78" s="287"/>
      <c r="D78" s="118"/>
      <c r="E78" s="116" t="s">
        <v>8</v>
      </c>
      <c r="F78" s="116"/>
      <c r="G78" s="116"/>
      <c r="H78" s="116"/>
      <c r="I78" s="116"/>
      <c r="J78" s="116"/>
      <c r="K78" s="116"/>
      <c r="L78" s="116"/>
      <c r="M78" s="116"/>
      <c r="N78" s="116"/>
      <c r="O78" s="116"/>
      <c r="P78" s="116"/>
      <c r="Q78" s="117"/>
      <c r="U78" s="150"/>
      <c r="Z78" s="145" t="s">
        <v>2305</v>
      </c>
      <c r="AA78" s="150" t="s">
        <v>2298</v>
      </c>
      <c r="AB78" s="142" t="b">
        <v>0</v>
      </c>
      <c r="AC78" s="142" t="s">
        <v>484</v>
      </c>
      <c r="AD78" s="142" t="str">
        <f t="shared" si="5"/>
        <v/>
      </c>
      <c r="AF78" s="142" t="s">
        <v>2388</v>
      </c>
      <c r="AG78" s="145" t="s">
        <v>2379</v>
      </c>
    </row>
    <row r="79" spans="2:33" ht="18" customHeight="1" thickBot="1">
      <c r="B79" s="280"/>
      <c r="C79" s="287"/>
      <c r="D79" s="116"/>
      <c r="E79" s="141" t="s">
        <v>346</v>
      </c>
      <c r="F79" s="116"/>
      <c r="G79" s="116"/>
      <c r="H79" s="116"/>
      <c r="I79" s="116"/>
      <c r="J79" s="116"/>
      <c r="K79" s="116"/>
      <c r="L79" s="116"/>
      <c r="M79" s="116"/>
      <c r="N79" s="116"/>
      <c r="O79" s="116"/>
      <c r="P79" s="116"/>
      <c r="Q79" s="117"/>
      <c r="U79" s="150"/>
      <c r="AA79" s="150" t="s">
        <v>2299</v>
      </c>
      <c r="AB79" s="142" t="b">
        <v>0</v>
      </c>
      <c r="AC79" s="142" t="s">
        <v>486</v>
      </c>
      <c r="AD79" s="142" t="str">
        <f t="shared" si="5"/>
        <v/>
      </c>
    </row>
    <row r="80" spans="2:33" ht="18" customHeight="1" thickBot="1">
      <c r="B80" s="280"/>
      <c r="C80" s="287"/>
      <c r="D80" s="116"/>
      <c r="E80" s="118"/>
      <c r="F80" s="116" t="s">
        <v>38</v>
      </c>
      <c r="G80" s="116"/>
      <c r="H80" s="116"/>
      <c r="I80" s="118"/>
      <c r="J80" s="116" t="s">
        <v>39</v>
      </c>
      <c r="K80" s="116"/>
      <c r="L80" s="116"/>
      <c r="M80" s="118"/>
      <c r="N80" s="116" t="s">
        <v>40</v>
      </c>
      <c r="O80" s="116"/>
      <c r="P80" s="116"/>
      <c r="Q80" s="117"/>
      <c r="U80" s="150"/>
      <c r="AA80" s="155" t="s">
        <v>2300</v>
      </c>
      <c r="AB80" s="156" t="b">
        <v>0</v>
      </c>
      <c r="AC80" s="156" t="s">
        <v>487</v>
      </c>
      <c r="AD80" s="156" t="str">
        <f t="shared" si="5"/>
        <v/>
      </c>
      <c r="AE80" s="156"/>
      <c r="AF80" s="156" t="str">
        <f>IF(H82="","",H82)</f>
        <v/>
      </c>
      <c r="AG80" s="148">
        <f>IF(AF80="",0,1)</f>
        <v>0</v>
      </c>
    </row>
    <row r="81" spans="2:33" ht="18" customHeight="1" thickBot="1">
      <c r="B81" s="280"/>
      <c r="C81" s="287"/>
      <c r="D81" s="116"/>
      <c r="E81" s="118"/>
      <c r="F81" s="116" t="s">
        <v>41</v>
      </c>
      <c r="G81" s="116"/>
      <c r="H81" s="116"/>
      <c r="I81" s="118"/>
      <c r="J81" s="116" t="s">
        <v>42</v>
      </c>
      <c r="K81" s="116"/>
      <c r="L81" s="116"/>
      <c r="M81" s="118"/>
      <c r="N81" s="116" t="s">
        <v>43</v>
      </c>
      <c r="O81" s="116"/>
      <c r="P81" s="116"/>
      <c r="Q81" s="117"/>
      <c r="AA81" s="155" t="s">
        <v>2301</v>
      </c>
      <c r="AB81" s="156" t="b">
        <v>0</v>
      </c>
      <c r="AC81" s="156" t="s">
        <v>488</v>
      </c>
      <c r="AD81" s="156" t="str">
        <f>IF(AB81=TRUE,AC81,"")</f>
        <v/>
      </c>
      <c r="AE81" s="156" t="str">
        <f>IF(AB81=TRUE,1,"")</f>
        <v/>
      </c>
      <c r="AF81" s="156" t="str">
        <f>IF(J84="","",J84)</f>
        <v/>
      </c>
      <c r="AG81" s="148">
        <f>IF(AF81="",0,1)</f>
        <v>0</v>
      </c>
    </row>
    <row r="82" spans="2:33" ht="18" customHeight="1">
      <c r="B82" s="280"/>
      <c r="C82" s="287"/>
      <c r="D82" s="116"/>
      <c r="E82" s="118"/>
      <c r="F82" s="116" t="s">
        <v>44</v>
      </c>
      <c r="G82" s="116"/>
      <c r="H82" s="296"/>
      <c r="I82" s="297"/>
      <c r="J82" s="297"/>
      <c r="K82" s="297"/>
      <c r="L82" s="297"/>
      <c r="M82" s="297"/>
      <c r="N82" s="297"/>
      <c r="O82" s="297"/>
      <c r="P82" s="297"/>
      <c r="Q82" s="117" t="s">
        <v>20</v>
      </c>
      <c r="T82" s="145"/>
      <c r="U82" s="150"/>
      <c r="AA82" s="150" t="s">
        <v>2302</v>
      </c>
      <c r="AB82" s="142" t="b">
        <v>0</v>
      </c>
      <c r="AC82" s="142" t="s">
        <v>489</v>
      </c>
      <c r="AD82" s="142" t="str">
        <f t="shared" si="5"/>
        <v/>
      </c>
    </row>
    <row r="83" spans="2:33" ht="18" customHeight="1">
      <c r="B83" s="280"/>
      <c r="C83" s="287"/>
      <c r="D83" s="118"/>
      <c r="E83" s="116" t="s">
        <v>9</v>
      </c>
      <c r="F83" s="116"/>
      <c r="G83" s="116"/>
      <c r="H83" s="116"/>
      <c r="I83" s="116"/>
      <c r="J83" s="116"/>
      <c r="K83" s="116"/>
      <c r="L83" s="116"/>
      <c r="M83" s="116"/>
      <c r="N83" s="116"/>
      <c r="O83" s="116"/>
      <c r="P83" s="116"/>
      <c r="Q83" s="117"/>
      <c r="U83" s="150"/>
      <c r="AA83" s="150" t="s">
        <v>2303</v>
      </c>
      <c r="AB83" s="142" t="b">
        <v>0</v>
      </c>
      <c r="AC83" s="142" t="s">
        <v>490</v>
      </c>
      <c r="AD83" s="142" t="str">
        <f t="shared" si="5"/>
        <v/>
      </c>
    </row>
    <row r="84" spans="2:33" ht="18" customHeight="1">
      <c r="B84" s="280"/>
      <c r="C84" s="287"/>
      <c r="D84" s="116"/>
      <c r="E84" s="141" t="s">
        <v>347</v>
      </c>
      <c r="F84" s="116"/>
      <c r="G84" s="116"/>
      <c r="H84" s="116"/>
      <c r="I84" s="116"/>
      <c r="J84" s="296"/>
      <c r="K84" s="297"/>
      <c r="L84" s="297"/>
      <c r="M84" s="297"/>
      <c r="N84" s="297"/>
      <c r="O84" s="297"/>
      <c r="P84" s="297"/>
      <c r="Q84" s="117" t="s">
        <v>20</v>
      </c>
      <c r="U84" s="150"/>
      <c r="AA84" s="150" t="s">
        <v>2304</v>
      </c>
      <c r="AB84" s="142" t="b">
        <v>0</v>
      </c>
      <c r="AC84" s="142" t="s">
        <v>491</v>
      </c>
      <c r="AD84" s="142" t="str">
        <f t="shared" si="5"/>
        <v/>
      </c>
    </row>
    <row r="85" spans="2:33" ht="18" customHeight="1">
      <c r="B85" s="280"/>
      <c r="C85" s="287"/>
      <c r="D85" s="118"/>
      <c r="E85" s="116" t="s">
        <v>46</v>
      </c>
      <c r="F85" s="116"/>
      <c r="G85" s="116"/>
      <c r="H85" s="116"/>
      <c r="I85" s="116"/>
      <c r="J85" s="116"/>
      <c r="K85" s="116"/>
      <c r="L85" s="116"/>
      <c r="M85" s="116"/>
      <c r="N85" s="116"/>
      <c r="O85" s="116"/>
      <c r="P85" s="116"/>
      <c r="Q85" s="117"/>
      <c r="AA85" s="150" t="s">
        <v>480</v>
      </c>
      <c r="AB85" s="142" t="b">
        <v>0</v>
      </c>
      <c r="AC85" s="142" t="s">
        <v>2389</v>
      </c>
      <c r="AD85" s="142" t="str">
        <f>IF(AB85=TRUE,AC85,"")</f>
        <v/>
      </c>
      <c r="AE85" s="142" t="str">
        <f>IF(AB85=TRUE,1,"")</f>
        <v/>
      </c>
      <c r="AF85" s="142">
        <f>F88</f>
        <v>0</v>
      </c>
      <c r="AG85" s="142" t="str">
        <f>IF(F88="","",F88)</f>
        <v/>
      </c>
    </row>
    <row r="86" spans="2:33" ht="18" customHeight="1" thickBot="1">
      <c r="B86" s="280"/>
      <c r="C86" s="287"/>
      <c r="D86" s="118"/>
      <c r="E86" s="116" t="s">
        <v>47</v>
      </c>
      <c r="F86" s="116"/>
      <c r="G86" s="116"/>
      <c r="H86" s="116"/>
      <c r="I86" s="116"/>
      <c r="J86" s="116"/>
      <c r="K86" s="116"/>
      <c r="L86" s="116"/>
      <c r="M86" s="116"/>
      <c r="N86" s="116"/>
      <c r="O86" s="116"/>
      <c r="P86" s="116"/>
      <c r="Q86" s="117"/>
      <c r="T86" s="145"/>
      <c r="U86" s="150"/>
      <c r="AD86" s="142" t="str">
        <f t="shared" si="5"/>
        <v/>
      </c>
      <c r="AE86" s="142" t="str">
        <f t="shared" ref="AE86:AE94" si="6">IF(AB86=TRUE,1,"")</f>
        <v/>
      </c>
    </row>
    <row r="87" spans="2:33" ht="18" customHeight="1">
      <c r="B87" s="280"/>
      <c r="C87" s="287"/>
      <c r="D87" s="118"/>
      <c r="E87" s="116" t="s">
        <v>48</v>
      </c>
      <c r="F87" s="116"/>
      <c r="G87" s="116"/>
      <c r="H87" s="116"/>
      <c r="I87" s="116"/>
      <c r="J87" s="116"/>
      <c r="K87" s="116"/>
      <c r="L87" s="116"/>
      <c r="M87" s="116"/>
      <c r="N87" s="116"/>
      <c r="O87" s="116"/>
      <c r="P87" s="116"/>
      <c r="Q87" s="117"/>
      <c r="U87" s="150"/>
      <c r="Z87" s="157" t="s">
        <v>2312</v>
      </c>
      <c r="AA87" s="158" t="s">
        <v>2306</v>
      </c>
      <c r="AB87" s="158" t="b">
        <v>0</v>
      </c>
      <c r="AC87" s="158" t="s">
        <v>484</v>
      </c>
      <c r="AD87" s="159" t="str">
        <f t="shared" si="5"/>
        <v/>
      </c>
      <c r="AE87" s="142" t="str">
        <f>IF(AB87=TRUE,1,"")</f>
        <v/>
      </c>
    </row>
    <row r="88" spans="2:33" ht="18" customHeight="1">
      <c r="B88" s="280"/>
      <c r="C88" s="288"/>
      <c r="D88" s="136"/>
      <c r="E88" s="119" t="s">
        <v>55</v>
      </c>
      <c r="F88" s="298"/>
      <c r="G88" s="295"/>
      <c r="H88" s="295"/>
      <c r="I88" s="295"/>
      <c r="J88" s="295"/>
      <c r="K88" s="295"/>
      <c r="L88" s="295"/>
      <c r="M88" s="295"/>
      <c r="N88" s="295"/>
      <c r="O88" s="295"/>
      <c r="P88" s="295"/>
      <c r="Q88" s="121" t="s">
        <v>20</v>
      </c>
      <c r="U88" s="150"/>
      <c r="Z88" s="160"/>
      <c r="AA88" s="146" t="s">
        <v>2307</v>
      </c>
      <c r="AB88" s="146" t="b">
        <v>0</v>
      </c>
      <c r="AC88" s="146" t="s">
        <v>486</v>
      </c>
      <c r="AD88" s="161" t="str">
        <f t="shared" si="5"/>
        <v/>
      </c>
      <c r="AE88" s="142" t="str">
        <f t="shared" si="6"/>
        <v/>
      </c>
    </row>
    <row r="89" spans="2:33" ht="18" customHeight="1">
      <c r="B89" s="280"/>
      <c r="C89" s="276" t="s">
        <v>56</v>
      </c>
      <c r="D89" s="125"/>
      <c r="E89" s="114" t="s">
        <v>49</v>
      </c>
      <c r="F89" s="114"/>
      <c r="G89" s="114"/>
      <c r="H89" s="114"/>
      <c r="I89" s="114"/>
      <c r="J89" s="113"/>
      <c r="K89" s="114" t="s">
        <v>50</v>
      </c>
      <c r="L89" s="114"/>
      <c r="M89" s="114"/>
      <c r="N89" s="114"/>
      <c r="O89" s="114"/>
      <c r="P89" s="114"/>
      <c r="Q89" s="115"/>
      <c r="U89" s="150"/>
      <c r="Z89" s="160"/>
      <c r="AA89" s="146" t="s">
        <v>2308</v>
      </c>
      <c r="AB89" s="146" t="b">
        <v>0</v>
      </c>
      <c r="AC89" s="146" t="s">
        <v>487</v>
      </c>
      <c r="AD89" s="161" t="str">
        <f t="shared" si="5"/>
        <v/>
      </c>
      <c r="AE89" s="142" t="str">
        <f t="shared" si="6"/>
        <v/>
      </c>
    </row>
    <row r="90" spans="2:33" ht="18" customHeight="1">
      <c r="B90" s="280"/>
      <c r="C90" s="277"/>
      <c r="D90" s="118"/>
      <c r="E90" s="116" t="s">
        <v>51</v>
      </c>
      <c r="F90" s="116"/>
      <c r="G90" s="116"/>
      <c r="H90" s="116"/>
      <c r="I90" s="116"/>
      <c r="J90" s="122"/>
      <c r="K90" s="116" t="s">
        <v>53</v>
      </c>
      <c r="L90" s="116"/>
      <c r="M90" s="116"/>
      <c r="N90" s="116"/>
      <c r="O90" s="116"/>
      <c r="P90" s="116"/>
      <c r="Q90" s="117"/>
      <c r="U90" s="150"/>
      <c r="Z90" s="160"/>
      <c r="AA90" s="146" t="s">
        <v>2309</v>
      </c>
      <c r="AB90" s="146" t="b">
        <v>0</v>
      </c>
      <c r="AC90" s="146" t="s">
        <v>488</v>
      </c>
      <c r="AD90" s="161" t="str">
        <f t="shared" si="5"/>
        <v/>
      </c>
      <c r="AE90" s="142" t="str">
        <f t="shared" si="6"/>
        <v/>
      </c>
    </row>
    <row r="91" spans="2:33" ht="18" customHeight="1" thickBot="1">
      <c r="B91" s="280"/>
      <c r="C91" s="277"/>
      <c r="D91" s="118"/>
      <c r="E91" s="116" t="s">
        <v>52</v>
      </c>
      <c r="F91" s="116"/>
      <c r="G91" s="116"/>
      <c r="H91" s="116"/>
      <c r="I91" s="116"/>
      <c r="J91" s="116"/>
      <c r="K91" s="116"/>
      <c r="L91" s="116"/>
      <c r="M91" s="116"/>
      <c r="N91" s="116"/>
      <c r="O91" s="116"/>
      <c r="P91" s="116"/>
      <c r="Q91" s="117"/>
      <c r="U91" s="150"/>
      <c r="Z91" s="160"/>
      <c r="AA91" s="146" t="s">
        <v>2310</v>
      </c>
      <c r="AB91" s="146" t="b">
        <v>0</v>
      </c>
      <c r="AC91" s="146" t="s">
        <v>489</v>
      </c>
      <c r="AD91" s="161" t="str">
        <f t="shared" si="5"/>
        <v/>
      </c>
      <c r="AE91" s="142" t="str">
        <f t="shared" si="6"/>
        <v/>
      </c>
    </row>
    <row r="92" spans="2:33" ht="18" customHeight="1">
      <c r="B92" s="281"/>
      <c r="C92" s="278"/>
      <c r="D92" s="118"/>
      <c r="E92" s="119" t="s">
        <v>54</v>
      </c>
      <c r="F92" s="298"/>
      <c r="G92" s="295"/>
      <c r="H92" s="295"/>
      <c r="I92" s="295"/>
      <c r="J92" s="295"/>
      <c r="K92" s="295"/>
      <c r="L92" s="295"/>
      <c r="M92" s="295"/>
      <c r="N92" s="295"/>
      <c r="O92" s="295"/>
      <c r="P92" s="295"/>
      <c r="Q92" s="121" t="s">
        <v>20</v>
      </c>
      <c r="U92" s="150"/>
      <c r="Z92" s="160"/>
      <c r="AA92" s="146" t="s">
        <v>2311</v>
      </c>
      <c r="AB92" s="146" t="b">
        <v>0</v>
      </c>
      <c r="AC92" s="146" t="s">
        <v>490</v>
      </c>
      <c r="AD92" s="161" t="str">
        <f t="shared" si="5"/>
        <v/>
      </c>
      <c r="AE92" s="142" t="str">
        <f t="shared" si="6"/>
        <v/>
      </c>
      <c r="AG92" s="152"/>
    </row>
    <row r="93" spans="2:33" ht="5.25" customHeight="1">
      <c r="D93" s="114"/>
      <c r="U93" s="150"/>
      <c r="Z93" s="160"/>
      <c r="AA93" s="146"/>
      <c r="AB93" s="146"/>
      <c r="AC93" s="146"/>
      <c r="AD93" s="161" t="str">
        <f t="shared" si="5"/>
        <v/>
      </c>
      <c r="AE93" s="142" t="str">
        <f t="shared" si="6"/>
        <v/>
      </c>
      <c r="AG93" s="154"/>
    </row>
    <row r="94" spans="2:33" ht="16.5" customHeight="1" thickBot="1">
      <c r="U94" s="150"/>
      <c r="Z94" s="162"/>
      <c r="AA94" s="163" t="s">
        <v>480</v>
      </c>
      <c r="AB94" s="163" t="b">
        <v>0</v>
      </c>
      <c r="AC94" s="163" t="s">
        <v>491</v>
      </c>
      <c r="AD94" s="164" t="str">
        <f t="shared" si="5"/>
        <v/>
      </c>
      <c r="AE94" s="142" t="str">
        <f t="shared" si="6"/>
        <v/>
      </c>
      <c r="AF94" s="142">
        <f>H82</f>
        <v>0</v>
      </c>
      <c r="AG94" s="171"/>
    </row>
    <row r="95" spans="2:33" ht="16.5" customHeight="1">
      <c r="T95" s="145"/>
      <c r="U95" s="150"/>
      <c r="Z95" s="157" t="s">
        <v>2322</v>
      </c>
      <c r="AA95" s="165" t="s">
        <v>2313</v>
      </c>
      <c r="AB95" s="158" t="b">
        <v>0</v>
      </c>
      <c r="AC95" s="158" t="s">
        <v>484</v>
      </c>
      <c r="AD95" s="166" t="str">
        <f t="shared" si="5"/>
        <v/>
      </c>
    </row>
    <row r="96" spans="2:33" ht="16.5" customHeight="1">
      <c r="U96" s="150"/>
      <c r="Z96" s="160"/>
      <c r="AA96" s="167" t="s">
        <v>2314</v>
      </c>
      <c r="AB96" s="146" t="b">
        <v>0</v>
      </c>
      <c r="AC96" s="146" t="s">
        <v>486</v>
      </c>
      <c r="AD96" s="161" t="str">
        <f t="shared" si="5"/>
        <v/>
      </c>
    </row>
    <row r="97" spans="20:33" ht="16.5" customHeight="1">
      <c r="U97" s="150"/>
      <c r="Z97" s="160"/>
      <c r="AA97" s="167" t="s">
        <v>2315</v>
      </c>
      <c r="AB97" s="146" t="b">
        <v>0</v>
      </c>
      <c r="AC97" s="146" t="s">
        <v>487</v>
      </c>
      <c r="AD97" s="161" t="str">
        <f t="shared" si="5"/>
        <v/>
      </c>
    </row>
    <row r="98" spans="20:33" ht="16.5" customHeight="1">
      <c r="U98" s="150"/>
      <c r="Z98" s="160"/>
      <c r="AA98" s="167" t="s">
        <v>2316</v>
      </c>
      <c r="AB98" s="146" t="b">
        <v>0</v>
      </c>
      <c r="AC98" s="146" t="s">
        <v>488</v>
      </c>
      <c r="AD98" s="161" t="str">
        <f t="shared" si="5"/>
        <v/>
      </c>
    </row>
    <row r="99" spans="20:33" ht="16.5" customHeight="1">
      <c r="Z99" s="160"/>
      <c r="AA99" s="167" t="s">
        <v>2317</v>
      </c>
      <c r="AB99" s="146" t="b">
        <v>0</v>
      </c>
      <c r="AC99" s="146" t="s">
        <v>489</v>
      </c>
      <c r="AD99" s="161" t="str">
        <f t="shared" si="5"/>
        <v/>
      </c>
      <c r="AG99" s="142" t="s">
        <v>2388</v>
      </c>
    </row>
    <row r="100" spans="20:33" ht="16.5" customHeight="1" thickBot="1">
      <c r="T100" s="145"/>
      <c r="U100" s="150"/>
      <c r="Z100" s="162"/>
      <c r="AA100" s="168" t="s">
        <v>480</v>
      </c>
      <c r="AB100" s="163" t="b">
        <v>0</v>
      </c>
      <c r="AC100" s="163" t="s">
        <v>2387</v>
      </c>
      <c r="AD100" s="164" t="str">
        <f t="shared" si="5"/>
        <v/>
      </c>
      <c r="AE100" s="142" t="str">
        <f>IF(AB100=TRUE,1,"")</f>
        <v/>
      </c>
      <c r="AF100" s="142">
        <f>F92</f>
        <v>0</v>
      </c>
      <c r="AG100" s="142" t="str">
        <f>IF(F92="","",F92)</f>
        <v/>
      </c>
    </row>
    <row r="101" spans="20:33" ht="16.5" customHeight="1">
      <c r="U101" s="150"/>
    </row>
    <row r="102" spans="20:33" ht="16.5" customHeight="1">
      <c r="U102" s="150"/>
    </row>
    <row r="103" spans="20:33" ht="16.5" customHeight="1">
      <c r="U103" s="150"/>
    </row>
  </sheetData>
  <sheetProtection sheet="1" objects="1" scenarios="1" selectLockedCells="1"/>
  <mergeCells count="26">
    <mergeCell ref="B47:B92"/>
    <mergeCell ref="C47:C57"/>
    <mergeCell ref="G57:P57"/>
    <mergeCell ref="C58:C71"/>
    <mergeCell ref="I64:P64"/>
    <mergeCell ref="I70:P70"/>
    <mergeCell ref="C72:C75"/>
    <mergeCell ref="P72:Q72"/>
    <mergeCell ref="P73:Q73"/>
    <mergeCell ref="C76:C88"/>
    <mergeCell ref="H82:P82"/>
    <mergeCell ref="J84:P84"/>
    <mergeCell ref="F88:P88"/>
    <mergeCell ref="C89:C92"/>
    <mergeCell ref="F92:P92"/>
    <mergeCell ref="B6:B44"/>
    <mergeCell ref="C6:C11"/>
    <mergeCell ref="C12:C13"/>
    <mergeCell ref="C14:C19"/>
    <mergeCell ref="N19:P19"/>
    <mergeCell ref="C20:C21"/>
    <mergeCell ref="C25:C31"/>
    <mergeCell ref="F31:P31"/>
    <mergeCell ref="C32:C44"/>
    <mergeCell ref="G44:J44"/>
    <mergeCell ref="N44:P44"/>
  </mergeCells>
  <phoneticPr fontId="2"/>
  <conditionalFormatting sqref="N19:P19">
    <cfRule type="expression" priority="20" stopIfTrue="1">
      <formula>$Y$19&gt;0</formula>
    </cfRule>
    <cfRule type="expression" dxfId="30" priority="30">
      <formula>$V$30=TRUE</formula>
    </cfRule>
  </conditionalFormatting>
  <conditionalFormatting sqref="I12:I13 M13 D12:D13">
    <cfRule type="expression" dxfId="29" priority="29">
      <formula>$Z$15&gt;=2</formula>
    </cfRule>
  </conditionalFormatting>
  <conditionalFormatting sqref="F20 J20 N20">
    <cfRule type="expression" dxfId="28" priority="28">
      <formula>$AA$32&gt;=2</formula>
    </cfRule>
  </conditionalFormatting>
  <conditionalFormatting sqref="F21 J21 N21">
    <cfRule type="expression" dxfId="27" priority="27">
      <formula>$AA$33&gt;=2</formula>
    </cfRule>
  </conditionalFormatting>
  <conditionalFormatting sqref="J22 N22 F22 D22">
    <cfRule type="expression" dxfId="26" priority="26">
      <formula>$AA$38&gt;=2</formula>
    </cfRule>
  </conditionalFormatting>
  <conditionalFormatting sqref="D23 F23">
    <cfRule type="expression" dxfId="25" priority="25">
      <formula>$AA$39&gt;=2</formula>
    </cfRule>
  </conditionalFormatting>
  <conditionalFormatting sqref="D24 G24 K24">
    <cfRule type="expression" dxfId="24" priority="24">
      <formula>$AA$40&gt;=2</formula>
    </cfRule>
  </conditionalFormatting>
  <conditionalFormatting sqref="D58 D65 D71">
    <cfRule type="expression" dxfId="23" priority="23">
      <formula>$AE$36&gt;=2</formula>
    </cfRule>
  </conditionalFormatting>
  <conditionalFormatting sqref="D7:Q11">
    <cfRule type="expression" priority="21" stopIfTrue="1">
      <formula>$AA$12&gt;0</formula>
    </cfRule>
    <cfRule type="expression" dxfId="22" priority="22">
      <formula>$AA$7=1</formula>
    </cfRule>
  </conditionalFormatting>
  <conditionalFormatting sqref="G44:J44">
    <cfRule type="expression" priority="19" stopIfTrue="1">
      <formula>$Z$44&gt;0</formula>
    </cfRule>
    <cfRule type="expression" dxfId="21" priority="31">
      <formula>$AA$44&gt;0</formula>
    </cfRule>
  </conditionalFormatting>
  <conditionalFormatting sqref="F31:P31">
    <cfRule type="expression" priority="17" stopIfTrue="1">
      <formula>$Z$43&gt;0</formula>
    </cfRule>
    <cfRule type="expression" dxfId="20" priority="18">
      <formula>$AA$43&gt;0</formula>
    </cfRule>
  </conditionalFormatting>
  <conditionalFormatting sqref="G57:P57">
    <cfRule type="expression" priority="15" stopIfTrue="1">
      <formula>$AF$57&gt;0</formula>
    </cfRule>
    <cfRule type="expression" dxfId="19" priority="16">
      <formula>$AE$57=1</formula>
    </cfRule>
  </conditionalFormatting>
  <conditionalFormatting sqref="I64:P64">
    <cfRule type="expression" priority="13" stopIfTrue="1">
      <formula>$AF$67&gt;0</formula>
    </cfRule>
    <cfRule type="expression" dxfId="18" priority="14">
      <formula>$AE$67=1</formula>
    </cfRule>
  </conditionalFormatting>
  <conditionalFormatting sqref="I70:P70">
    <cfRule type="expression" priority="11" stopIfTrue="1">
      <formula>$AF$71&gt;0</formula>
    </cfRule>
    <cfRule type="expression" dxfId="17" priority="12">
      <formula>$AE$71=1</formula>
    </cfRule>
  </conditionalFormatting>
  <conditionalFormatting sqref="F92:P92">
    <cfRule type="expression" priority="9" stopIfTrue="1">
      <formula>$AF$100&gt;0</formula>
    </cfRule>
    <cfRule type="expression" dxfId="16" priority="10">
      <formula>$AE$100=1</formula>
    </cfRule>
  </conditionalFormatting>
  <conditionalFormatting sqref="F88:P88">
    <cfRule type="expression" priority="7" stopIfTrue="1">
      <formula>$AF$85&gt;0</formula>
    </cfRule>
    <cfRule type="expression" dxfId="15" priority="8">
      <formula>$AE$85=1</formula>
    </cfRule>
  </conditionalFormatting>
  <conditionalFormatting sqref="D72:D75">
    <cfRule type="expression" priority="5" stopIfTrue="1">
      <formula>$AF$48=0</formula>
    </cfRule>
    <cfRule type="expression" dxfId="14" priority="6">
      <formula>$AF$48&gt;0</formula>
    </cfRule>
  </conditionalFormatting>
  <conditionalFormatting sqref="J84:P84">
    <cfRule type="expression" priority="3" stopIfTrue="1">
      <formula>$AG$81&gt;0</formula>
    </cfRule>
    <cfRule type="expression" dxfId="13" priority="4">
      <formula>$AE$81=1</formula>
    </cfRule>
  </conditionalFormatting>
  <conditionalFormatting sqref="H82:P82">
    <cfRule type="expression" priority="1" stopIfTrue="1">
      <formula>$AF$94&gt;0</formula>
    </cfRule>
    <cfRule type="expression" dxfId="12" priority="2">
      <formula>$AE$94=1</formula>
    </cfRule>
  </conditionalFormatting>
  <dataValidations count="1">
    <dataValidation type="list" allowBlank="1" showInputMessage="1" showErrorMessage="1" sqref="O9">
      <formula1>"1,2,3,-"</formula1>
    </dataValidation>
  </dataValidations>
  <pageMargins left="0.70866141732283472" right="0.31496062992125984" top="0.74803149606299213" bottom="0.74803149606299213" header="0.31496062992125984" footer="0.31496062992125984"/>
  <pageSetup paperSize="9" scale="93" firstPageNumber="5" orientation="portrait" r:id="rId1"/>
  <headerFooter>
    <oddFooter>&amp;C&amp;P</oddFooter>
  </headerFooter>
  <rowBreaks count="1" manualBreakCount="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5</xdr:col>
                    <xdr:colOff>114300</xdr:colOff>
                    <xdr:row>18</xdr:row>
                    <xdr:rowOff>152400</xdr:rowOff>
                  </from>
                  <to>
                    <xdr:col>7</xdr:col>
                    <xdr:colOff>114300</xdr:colOff>
                    <xdr:row>20</xdr:row>
                    <xdr:rowOff>66675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3</xdr:col>
                    <xdr:colOff>47625</xdr:colOff>
                    <xdr:row>4</xdr:row>
                    <xdr:rowOff>152400</xdr:rowOff>
                  </from>
                  <to>
                    <xdr:col>4</xdr:col>
                    <xdr:colOff>123825</xdr:colOff>
                    <xdr:row>6</xdr:row>
                    <xdr:rowOff>66675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8</xdr:col>
                    <xdr:colOff>47625</xdr:colOff>
                    <xdr:row>4</xdr:row>
                    <xdr:rowOff>152400</xdr:rowOff>
                  </from>
                  <to>
                    <xdr:col>9</xdr:col>
                    <xdr:colOff>123825</xdr:colOff>
                    <xdr:row>6</xdr:row>
                    <xdr:rowOff>66675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12</xdr:col>
                    <xdr:colOff>276225</xdr:colOff>
                    <xdr:row>4</xdr:row>
                    <xdr:rowOff>152400</xdr:rowOff>
                  </from>
                  <to>
                    <xdr:col>13</xdr:col>
                    <xdr:colOff>133350</xdr:colOff>
                    <xdr:row>6</xdr:row>
                    <xdr:rowOff>66675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5</xdr:col>
                    <xdr:colOff>104775</xdr:colOff>
                    <xdr:row>9</xdr:row>
                    <xdr:rowOff>161925</xdr:rowOff>
                  </from>
                  <to>
                    <xdr:col>6</xdr:col>
                    <xdr:colOff>104775</xdr:colOff>
                    <xdr:row>11</xdr:row>
                    <xdr:rowOff>66675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11</xdr:col>
                    <xdr:colOff>38100</xdr:colOff>
                    <xdr:row>9</xdr:row>
                    <xdr:rowOff>161925</xdr:rowOff>
                  </from>
                  <to>
                    <xdr:col>12</xdr:col>
                    <xdr:colOff>114300</xdr:colOff>
                    <xdr:row>11</xdr:row>
                    <xdr:rowOff>66675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xdr:col>
                    <xdr:colOff>57150</xdr:colOff>
                    <xdr:row>10</xdr:row>
                    <xdr:rowOff>152400</xdr:rowOff>
                  </from>
                  <to>
                    <xdr:col>4</xdr:col>
                    <xdr:colOff>590550</xdr:colOff>
                    <xdr:row>12</xdr:row>
                    <xdr:rowOff>66675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xdr:col>
                    <xdr:colOff>57150</xdr:colOff>
                    <xdr:row>11</xdr:row>
                    <xdr:rowOff>152400</xdr:rowOff>
                  </from>
                  <to>
                    <xdr:col>4</xdr:col>
                    <xdr:colOff>581025</xdr:colOff>
                    <xdr:row>13</xdr:row>
                    <xdr:rowOff>66675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8</xdr:col>
                    <xdr:colOff>28575</xdr:colOff>
                    <xdr:row>10</xdr:row>
                    <xdr:rowOff>142875</xdr:rowOff>
                  </from>
                  <to>
                    <xdr:col>10</xdr:col>
                    <xdr:colOff>104775</xdr:colOff>
                    <xdr:row>12</xdr:row>
                    <xdr:rowOff>57150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8</xdr:col>
                    <xdr:colOff>28575</xdr:colOff>
                    <xdr:row>11</xdr:row>
                    <xdr:rowOff>142875</xdr:rowOff>
                  </from>
                  <to>
                    <xdr:col>10</xdr:col>
                    <xdr:colOff>85725</xdr:colOff>
                    <xdr:row>13</xdr:row>
                    <xdr:rowOff>57150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12</xdr:col>
                    <xdr:colOff>247650</xdr:colOff>
                    <xdr:row>11</xdr:row>
                    <xdr:rowOff>152400</xdr:rowOff>
                  </from>
                  <to>
                    <xdr:col>14</xdr:col>
                    <xdr:colOff>85725</xdr:colOff>
                    <xdr:row>13</xdr:row>
                    <xdr:rowOff>66675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3</xdr:col>
                    <xdr:colOff>28575</xdr:colOff>
                    <xdr:row>12</xdr:row>
                    <xdr:rowOff>152400</xdr:rowOff>
                  </from>
                  <to>
                    <xdr:col>4</xdr:col>
                    <xdr:colOff>561975</xdr:colOff>
                    <xdr:row>14</xdr:row>
                    <xdr:rowOff>76200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3</xdr:col>
                    <xdr:colOff>28575</xdr:colOff>
                    <xdr:row>13</xdr:row>
                    <xdr:rowOff>152400</xdr:rowOff>
                  </from>
                  <to>
                    <xdr:col>4</xdr:col>
                    <xdr:colOff>561975</xdr:colOff>
                    <xdr:row>15</xdr:row>
                    <xdr:rowOff>66675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3</xdr:col>
                    <xdr:colOff>28575</xdr:colOff>
                    <xdr:row>17</xdr:row>
                    <xdr:rowOff>152400</xdr:rowOff>
                  </from>
                  <to>
                    <xdr:col>4</xdr:col>
                    <xdr:colOff>561975</xdr:colOff>
                    <xdr:row>19</xdr:row>
                    <xdr:rowOff>66675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3</xdr:col>
                    <xdr:colOff>28575</xdr:colOff>
                    <xdr:row>16</xdr:row>
                    <xdr:rowOff>152400</xdr:rowOff>
                  </from>
                  <to>
                    <xdr:col>4</xdr:col>
                    <xdr:colOff>561975</xdr:colOff>
                    <xdr:row>18</xdr:row>
                    <xdr:rowOff>66675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3</xdr:col>
                    <xdr:colOff>28575</xdr:colOff>
                    <xdr:row>14</xdr:row>
                    <xdr:rowOff>161925</xdr:rowOff>
                  </from>
                  <to>
                    <xdr:col>4</xdr:col>
                    <xdr:colOff>552450</xdr:colOff>
                    <xdr:row>16</xdr:row>
                    <xdr:rowOff>76200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3</xdr:col>
                    <xdr:colOff>28575</xdr:colOff>
                    <xdr:row>15</xdr:row>
                    <xdr:rowOff>152400</xdr:rowOff>
                  </from>
                  <to>
                    <xdr:col>4</xdr:col>
                    <xdr:colOff>552450</xdr:colOff>
                    <xdr:row>17</xdr:row>
                    <xdr:rowOff>66675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9</xdr:col>
                    <xdr:colOff>238125</xdr:colOff>
                    <xdr:row>12</xdr:row>
                    <xdr:rowOff>152400</xdr:rowOff>
                  </from>
                  <to>
                    <xdr:col>12</xdr:col>
                    <xdr:colOff>57150</xdr:colOff>
                    <xdr:row>14</xdr:row>
                    <xdr:rowOff>76200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9</xdr:col>
                    <xdr:colOff>238125</xdr:colOff>
                    <xdr:row>13</xdr:row>
                    <xdr:rowOff>152400</xdr:rowOff>
                  </from>
                  <to>
                    <xdr:col>12</xdr:col>
                    <xdr:colOff>57150</xdr:colOff>
                    <xdr:row>15</xdr:row>
                    <xdr:rowOff>66675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9</xdr:col>
                    <xdr:colOff>238125</xdr:colOff>
                    <xdr:row>17</xdr:row>
                    <xdr:rowOff>152400</xdr:rowOff>
                  </from>
                  <to>
                    <xdr:col>12</xdr:col>
                    <xdr:colOff>57150</xdr:colOff>
                    <xdr:row>19</xdr:row>
                    <xdr:rowOff>66675</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9</xdr:col>
                    <xdr:colOff>238125</xdr:colOff>
                    <xdr:row>16</xdr:row>
                    <xdr:rowOff>152400</xdr:rowOff>
                  </from>
                  <to>
                    <xdr:col>12</xdr:col>
                    <xdr:colOff>57150</xdr:colOff>
                    <xdr:row>18</xdr:row>
                    <xdr:rowOff>66675</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9</xdr:col>
                    <xdr:colOff>238125</xdr:colOff>
                    <xdr:row>14</xdr:row>
                    <xdr:rowOff>161925</xdr:rowOff>
                  </from>
                  <to>
                    <xdr:col>12</xdr:col>
                    <xdr:colOff>47625</xdr:colOff>
                    <xdr:row>16</xdr:row>
                    <xdr:rowOff>76200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9</xdr:col>
                    <xdr:colOff>238125</xdr:colOff>
                    <xdr:row>15</xdr:row>
                    <xdr:rowOff>152400</xdr:rowOff>
                  </from>
                  <to>
                    <xdr:col>12</xdr:col>
                    <xdr:colOff>47625</xdr:colOff>
                    <xdr:row>17</xdr:row>
                    <xdr:rowOff>66675</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5</xdr:col>
                    <xdr:colOff>114300</xdr:colOff>
                    <xdr:row>19</xdr:row>
                    <xdr:rowOff>152400</xdr:rowOff>
                  </from>
                  <to>
                    <xdr:col>7</xdr:col>
                    <xdr:colOff>114300</xdr:colOff>
                    <xdr:row>21</xdr:row>
                    <xdr:rowOff>66675</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9</xdr:col>
                    <xdr:colOff>247650</xdr:colOff>
                    <xdr:row>18</xdr:row>
                    <xdr:rowOff>152400</xdr:rowOff>
                  </from>
                  <to>
                    <xdr:col>12</xdr:col>
                    <xdr:colOff>66675</xdr:colOff>
                    <xdr:row>20</xdr:row>
                    <xdr:rowOff>66675</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9</xdr:col>
                    <xdr:colOff>247650</xdr:colOff>
                    <xdr:row>19</xdr:row>
                    <xdr:rowOff>152400</xdr:rowOff>
                  </from>
                  <to>
                    <xdr:col>12</xdr:col>
                    <xdr:colOff>66675</xdr:colOff>
                    <xdr:row>21</xdr:row>
                    <xdr:rowOff>66675</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13</xdr:col>
                    <xdr:colOff>257175</xdr:colOff>
                    <xdr:row>18</xdr:row>
                    <xdr:rowOff>152400</xdr:rowOff>
                  </from>
                  <to>
                    <xdr:col>15</xdr:col>
                    <xdr:colOff>142875</xdr:colOff>
                    <xdr:row>20</xdr:row>
                    <xdr:rowOff>66675</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13</xdr:col>
                    <xdr:colOff>257175</xdr:colOff>
                    <xdr:row>19</xdr:row>
                    <xdr:rowOff>152400</xdr:rowOff>
                  </from>
                  <to>
                    <xdr:col>15</xdr:col>
                    <xdr:colOff>142875</xdr:colOff>
                    <xdr:row>21</xdr:row>
                    <xdr:rowOff>66675</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3</xdr:col>
                    <xdr:colOff>38100</xdr:colOff>
                    <xdr:row>23</xdr:row>
                    <xdr:rowOff>161925</xdr:rowOff>
                  </from>
                  <to>
                    <xdr:col>4</xdr:col>
                    <xdr:colOff>571500</xdr:colOff>
                    <xdr:row>25</xdr:row>
                    <xdr:rowOff>85725</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3</xdr:col>
                    <xdr:colOff>38100</xdr:colOff>
                    <xdr:row>24</xdr:row>
                    <xdr:rowOff>161925</xdr:rowOff>
                  </from>
                  <to>
                    <xdr:col>4</xdr:col>
                    <xdr:colOff>571500</xdr:colOff>
                    <xdr:row>26</xdr:row>
                    <xdr:rowOff>76200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3</xdr:col>
                    <xdr:colOff>38100</xdr:colOff>
                    <xdr:row>28</xdr:row>
                    <xdr:rowOff>161925</xdr:rowOff>
                  </from>
                  <to>
                    <xdr:col>4</xdr:col>
                    <xdr:colOff>571500</xdr:colOff>
                    <xdr:row>30</xdr:row>
                    <xdr:rowOff>76200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3</xdr:col>
                    <xdr:colOff>38100</xdr:colOff>
                    <xdr:row>27</xdr:row>
                    <xdr:rowOff>161925</xdr:rowOff>
                  </from>
                  <to>
                    <xdr:col>4</xdr:col>
                    <xdr:colOff>571500</xdr:colOff>
                    <xdr:row>29</xdr:row>
                    <xdr:rowOff>76200</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3</xdr:col>
                    <xdr:colOff>38100</xdr:colOff>
                    <xdr:row>25</xdr:row>
                    <xdr:rowOff>171450</xdr:rowOff>
                  </from>
                  <to>
                    <xdr:col>4</xdr:col>
                    <xdr:colOff>561975</xdr:colOff>
                    <xdr:row>27</xdr:row>
                    <xdr:rowOff>85725</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3</xdr:col>
                    <xdr:colOff>38100</xdr:colOff>
                    <xdr:row>26</xdr:row>
                    <xdr:rowOff>161925</xdr:rowOff>
                  </from>
                  <to>
                    <xdr:col>4</xdr:col>
                    <xdr:colOff>561975</xdr:colOff>
                    <xdr:row>28</xdr:row>
                    <xdr:rowOff>76200</xdr:rowOff>
                  </to>
                </anchor>
              </controlPr>
            </control>
          </mc:Choice>
        </mc:AlternateContent>
        <mc:AlternateContent xmlns:mc="http://schemas.openxmlformats.org/markup-compatibility/2006">
          <mc:Choice Requires="x14">
            <control shapeId="15395" r:id="rId38" name="Check Box 35">
              <controlPr defaultSize="0" autoFill="0" autoLine="0" autoPict="0">
                <anchor moveWithCells="1">
                  <from>
                    <xdr:col>3</xdr:col>
                    <xdr:colOff>38100</xdr:colOff>
                    <xdr:row>29</xdr:row>
                    <xdr:rowOff>152400</xdr:rowOff>
                  </from>
                  <to>
                    <xdr:col>4</xdr:col>
                    <xdr:colOff>571500</xdr:colOff>
                    <xdr:row>31</xdr:row>
                    <xdr:rowOff>66675</xdr:rowOff>
                  </to>
                </anchor>
              </controlPr>
            </control>
          </mc:Choice>
        </mc:AlternateContent>
        <mc:AlternateContent xmlns:mc="http://schemas.openxmlformats.org/markup-compatibility/2006">
          <mc:Choice Requires="x14">
            <control shapeId="15396" r:id="rId39" name="Check Box 36">
              <controlPr defaultSize="0" autoFill="0" autoLine="0" autoPict="0">
                <anchor moveWithCells="1">
                  <from>
                    <xdr:col>3</xdr:col>
                    <xdr:colOff>38100</xdr:colOff>
                    <xdr:row>30</xdr:row>
                    <xdr:rowOff>161925</xdr:rowOff>
                  </from>
                  <to>
                    <xdr:col>4</xdr:col>
                    <xdr:colOff>571500</xdr:colOff>
                    <xdr:row>32</xdr:row>
                    <xdr:rowOff>85725</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from>
                    <xdr:col>3</xdr:col>
                    <xdr:colOff>38100</xdr:colOff>
                    <xdr:row>31</xdr:row>
                    <xdr:rowOff>161925</xdr:rowOff>
                  </from>
                  <to>
                    <xdr:col>4</xdr:col>
                    <xdr:colOff>571500</xdr:colOff>
                    <xdr:row>33</xdr:row>
                    <xdr:rowOff>76200</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from>
                    <xdr:col>3</xdr:col>
                    <xdr:colOff>38100</xdr:colOff>
                    <xdr:row>34</xdr:row>
                    <xdr:rowOff>161925</xdr:rowOff>
                  </from>
                  <to>
                    <xdr:col>4</xdr:col>
                    <xdr:colOff>571500</xdr:colOff>
                    <xdr:row>36</xdr:row>
                    <xdr:rowOff>76200</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from>
                    <xdr:col>3</xdr:col>
                    <xdr:colOff>38100</xdr:colOff>
                    <xdr:row>32</xdr:row>
                    <xdr:rowOff>171450</xdr:rowOff>
                  </from>
                  <to>
                    <xdr:col>4</xdr:col>
                    <xdr:colOff>561975</xdr:colOff>
                    <xdr:row>34</xdr:row>
                    <xdr:rowOff>85725</xdr:rowOff>
                  </to>
                </anchor>
              </controlPr>
            </control>
          </mc:Choice>
        </mc:AlternateContent>
        <mc:AlternateContent xmlns:mc="http://schemas.openxmlformats.org/markup-compatibility/2006">
          <mc:Choice Requires="x14">
            <control shapeId="15400" r:id="rId43" name="Check Box 40">
              <controlPr defaultSize="0" autoFill="0" autoLine="0" autoPict="0">
                <anchor moveWithCells="1">
                  <from>
                    <xdr:col>3</xdr:col>
                    <xdr:colOff>38100</xdr:colOff>
                    <xdr:row>33</xdr:row>
                    <xdr:rowOff>161925</xdr:rowOff>
                  </from>
                  <to>
                    <xdr:col>4</xdr:col>
                    <xdr:colOff>561975</xdr:colOff>
                    <xdr:row>35</xdr:row>
                    <xdr:rowOff>76200</xdr:rowOff>
                  </to>
                </anchor>
              </controlPr>
            </control>
          </mc:Choice>
        </mc:AlternateContent>
        <mc:AlternateContent xmlns:mc="http://schemas.openxmlformats.org/markup-compatibility/2006">
          <mc:Choice Requires="x14">
            <control shapeId="15401" r:id="rId44" name="Check Box 41">
              <controlPr defaultSize="0" autoFill="0" autoLine="0" autoPict="0">
                <anchor moveWithCells="1">
                  <from>
                    <xdr:col>3</xdr:col>
                    <xdr:colOff>38100</xdr:colOff>
                    <xdr:row>36</xdr:row>
                    <xdr:rowOff>152400</xdr:rowOff>
                  </from>
                  <to>
                    <xdr:col>4</xdr:col>
                    <xdr:colOff>571500</xdr:colOff>
                    <xdr:row>38</xdr:row>
                    <xdr:rowOff>66675</xdr:rowOff>
                  </to>
                </anchor>
              </controlPr>
            </control>
          </mc:Choice>
        </mc:AlternateContent>
        <mc:AlternateContent xmlns:mc="http://schemas.openxmlformats.org/markup-compatibility/2006">
          <mc:Choice Requires="x14">
            <control shapeId="15402" r:id="rId45" name="Check Box 42">
              <controlPr defaultSize="0" autoFill="0" autoLine="0" autoPict="0">
                <anchor moveWithCells="1">
                  <from>
                    <xdr:col>3</xdr:col>
                    <xdr:colOff>38100</xdr:colOff>
                    <xdr:row>35</xdr:row>
                    <xdr:rowOff>152400</xdr:rowOff>
                  </from>
                  <to>
                    <xdr:col>4</xdr:col>
                    <xdr:colOff>571500</xdr:colOff>
                    <xdr:row>37</xdr:row>
                    <xdr:rowOff>76200</xdr:rowOff>
                  </to>
                </anchor>
              </controlPr>
            </control>
          </mc:Choice>
        </mc:AlternateContent>
        <mc:AlternateContent xmlns:mc="http://schemas.openxmlformats.org/markup-compatibility/2006">
          <mc:Choice Requires="x14">
            <control shapeId="15403" r:id="rId46" name="Check Box 43">
              <controlPr defaultSize="0" autoFill="0" autoLine="0" autoPict="0">
                <anchor moveWithCells="1">
                  <from>
                    <xdr:col>3</xdr:col>
                    <xdr:colOff>38100</xdr:colOff>
                    <xdr:row>39</xdr:row>
                    <xdr:rowOff>152400</xdr:rowOff>
                  </from>
                  <to>
                    <xdr:col>4</xdr:col>
                    <xdr:colOff>571500</xdr:colOff>
                    <xdr:row>41</xdr:row>
                    <xdr:rowOff>66675</xdr:rowOff>
                  </to>
                </anchor>
              </controlPr>
            </control>
          </mc:Choice>
        </mc:AlternateContent>
        <mc:AlternateContent xmlns:mc="http://schemas.openxmlformats.org/markup-compatibility/2006">
          <mc:Choice Requires="x14">
            <control shapeId="15404" r:id="rId47" name="Check Box 44">
              <controlPr defaultSize="0" autoFill="0" autoLine="0" autoPict="0">
                <anchor moveWithCells="1">
                  <from>
                    <xdr:col>3</xdr:col>
                    <xdr:colOff>38100</xdr:colOff>
                    <xdr:row>37</xdr:row>
                    <xdr:rowOff>161925</xdr:rowOff>
                  </from>
                  <to>
                    <xdr:col>4</xdr:col>
                    <xdr:colOff>561975</xdr:colOff>
                    <xdr:row>39</xdr:row>
                    <xdr:rowOff>76200</xdr:rowOff>
                  </to>
                </anchor>
              </controlPr>
            </control>
          </mc:Choice>
        </mc:AlternateContent>
        <mc:AlternateContent xmlns:mc="http://schemas.openxmlformats.org/markup-compatibility/2006">
          <mc:Choice Requires="x14">
            <control shapeId="15405" r:id="rId48" name="Check Box 45">
              <controlPr defaultSize="0" autoFill="0" autoLine="0" autoPict="0">
                <anchor moveWithCells="1">
                  <from>
                    <xdr:col>3</xdr:col>
                    <xdr:colOff>38100</xdr:colOff>
                    <xdr:row>38</xdr:row>
                    <xdr:rowOff>152400</xdr:rowOff>
                  </from>
                  <to>
                    <xdr:col>4</xdr:col>
                    <xdr:colOff>561975</xdr:colOff>
                    <xdr:row>40</xdr:row>
                    <xdr:rowOff>66675</xdr:rowOff>
                  </to>
                </anchor>
              </controlPr>
            </control>
          </mc:Choice>
        </mc:AlternateContent>
        <mc:AlternateContent xmlns:mc="http://schemas.openxmlformats.org/markup-compatibility/2006">
          <mc:Choice Requires="x14">
            <control shapeId="15406" r:id="rId49" name="Check Box 46">
              <controlPr defaultSize="0" autoFill="0" autoLine="0" autoPict="0">
                <anchor moveWithCells="1">
                  <from>
                    <xdr:col>3</xdr:col>
                    <xdr:colOff>38100</xdr:colOff>
                    <xdr:row>41</xdr:row>
                    <xdr:rowOff>142875</xdr:rowOff>
                  </from>
                  <to>
                    <xdr:col>4</xdr:col>
                    <xdr:colOff>571500</xdr:colOff>
                    <xdr:row>43</xdr:row>
                    <xdr:rowOff>57150</xdr:rowOff>
                  </to>
                </anchor>
              </controlPr>
            </control>
          </mc:Choice>
        </mc:AlternateContent>
        <mc:AlternateContent xmlns:mc="http://schemas.openxmlformats.org/markup-compatibility/2006">
          <mc:Choice Requires="x14">
            <control shapeId="15407" r:id="rId50" name="Check Box 47">
              <controlPr defaultSize="0" autoFill="0" autoLine="0" autoPict="0">
                <anchor moveWithCells="1">
                  <from>
                    <xdr:col>3</xdr:col>
                    <xdr:colOff>38100</xdr:colOff>
                    <xdr:row>40</xdr:row>
                    <xdr:rowOff>161925</xdr:rowOff>
                  </from>
                  <to>
                    <xdr:col>4</xdr:col>
                    <xdr:colOff>571500</xdr:colOff>
                    <xdr:row>42</xdr:row>
                    <xdr:rowOff>76200</xdr:rowOff>
                  </to>
                </anchor>
              </controlPr>
            </control>
          </mc:Choice>
        </mc:AlternateContent>
        <mc:AlternateContent xmlns:mc="http://schemas.openxmlformats.org/markup-compatibility/2006">
          <mc:Choice Requires="x14">
            <control shapeId="15408" r:id="rId51" name="Check Box 48">
              <controlPr defaultSize="0" autoFill="0" autoLine="0" autoPict="0">
                <anchor moveWithCells="1">
                  <from>
                    <xdr:col>3</xdr:col>
                    <xdr:colOff>38100</xdr:colOff>
                    <xdr:row>42</xdr:row>
                    <xdr:rowOff>152400</xdr:rowOff>
                  </from>
                  <to>
                    <xdr:col>4</xdr:col>
                    <xdr:colOff>571500</xdr:colOff>
                    <xdr:row>44</xdr:row>
                    <xdr:rowOff>66675</xdr:rowOff>
                  </to>
                </anchor>
              </controlPr>
            </control>
          </mc:Choice>
        </mc:AlternateContent>
        <mc:AlternateContent xmlns:mc="http://schemas.openxmlformats.org/markup-compatibility/2006">
          <mc:Choice Requires="x14">
            <control shapeId="15409" r:id="rId52" name="Check Box 49">
              <controlPr defaultSize="0" autoFill="0" autoLine="0" autoPict="0">
                <anchor moveWithCells="1">
                  <from>
                    <xdr:col>3</xdr:col>
                    <xdr:colOff>38100</xdr:colOff>
                    <xdr:row>20</xdr:row>
                    <xdr:rowOff>161925</xdr:rowOff>
                  </from>
                  <to>
                    <xdr:col>4</xdr:col>
                    <xdr:colOff>571500</xdr:colOff>
                    <xdr:row>22</xdr:row>
                    <xdr:rowOff>76200</xdr:rowOff>
                  </to>
                </anchor>
              </controlPr>
            </control>
          </mc:Choice>
        </mc:AlternateContent>
        <mc:AlternateContent xmlns:mc="http://schemas.openxmlformats.org/markup-compatibility/2006">
          <mc:Choice Requires="x14">
            <control shapeId="15410" r:id="rId53" name="Check Box 50">
              <controlPr defaultSize="0" autoFill="0" autoLine="0" autoPict="0">
                <anchor moveWithCells="1">
                  <from>
                    <xdr:col>3</xdr:col>
                    <xdr:colOff>38100</xdr:colOff>
                    <xdr:row>21</xdr:row>
                    <xdr:rowOff>152400</xdr:rowOff>
                  </from>
                  <to>
                    <xdr:col>4</xdr:col>
                    <xdr:colOff>571500</xdr:colOff>
                    <xdr:row>23</xdr:row>
                    <xdr:rowOff>66675</xdr:rowOff>
                  </to>
                </anchor>
              </controlPr>
            </control>
          </mc:Choice>
        </mc:AlternateContent>
        <mc:AlternateContent xmlns:mc="http://schemas.openxmlformats.org/markup-compatibility/2006">
          <mc:Choice Requires="x14">
            <control shapeId="15411" r:id="rId54" name="Check Box 51">
              <controlPr defaultSize="0" autoFill="0" autoLine="0" autoPict="0">
                <anchor moveWithCells="1">
                  <from>
                    <xdr:col>3</xdr:col>
                    <xdr:colOff>38100</xdr:colOff>
                    <xdr:row>22</xdr:row>
                    <xdr:rowOff>161925</xdr:rowOff>
                  </from>
                  <to>
                    <xdr:col>4</xdr:col>
                    <xdr:colOff>571500</xdr:colOff>
                    <xdr:row>24</xdr:row>
                    <xdr:rowOff>76200</xdr:rowOff>
                  </to>
                </anchor>
              </controlPr>
            </control>
          </mc:Choice>
        </mc:AlternateContent>
        <mc:AlternateContent xmlns:mc="http://schemas.openxmlformats.org/markup-compatibility/2006">
          <mc:Choice Requires="x14">
            <control shapeId="15412" r:id="rId55" name="Check Box 52">
              <controlPr defaultSize="0" autoFill="0" autoLine="0" autoPict="0">
                <anchor moveWithCells="1">
                  <from>
                    <xdr:col>6</xdr:col>
                    <xdr:colOff>228600</xdr:colOff>
                    <xdr:row>22</xdr:row>
                    <xdr:rowOff>152400</xdr:rowOff>
                  </from>
                  <to>
                    <xdr:col>8</xdr:col>
                    <xdr:colOff>104775</xdr:colOff>
                    <xdr:row>24</xdr:row>
                    <xdr:rowOff>66675</xdr:rowOff>
                  </to>
                </anchor>
              </controlPr>
            </control>
          </mc:Choice>
        </mc:AlternateContent>
        <mc:AlternateContent xmlns:mc="http://schemas.openxmlformats.org/markup-compatibility/2006">
          <mc:Choice Requires="x14">
            <control shapeId="15413" r:id="rId56" name="Check Box 53">
              <controlPr defaultSize="0" autoFill="0" autoLine="0" autoPict="0">
                <anchor moveWithCells="1">
                  <from>
                    <xdr:col>10</xdr:col>
                    <xdr:colOff>47625</xdr:colOff>
                    <xdr:row>22</xdr:row>
                    <xdr:rowOff>152400</xdr:rowOff>
                  </from>
                  <to>
                    <xdr:col>12</xdr:col>
                    <xdr:colOff>333375</xdr:colOff>
                    <xdr:row>24</xdr:row>
                    <xdr:rowOff>66675</xdr:rowOff>
                  </to>
                </anchor>
              </controlPr>
            </control>
          </mc:Choice>
        </mc:AlternateContent>
        <mc:AlternateContent xmlns:mc="http://schemas.openxmlformats.org/markup-compatibility/2006">
          <mc:Choice Requires="x14">
            <control shapeId="15414" r:id="rId57" name="Check Box 54">
              <controlPr defaultSize="0" autoFill="0" autoLine="0" autoPict="0">
                <anchor moveWithCells="1">
                  <from>
                    <xdr:col>5</xdr:col>
                    <xdr:colOff>123825</xdr:colOff>
                    <xdr:row>20</xdr:row>
                    <xdr:rowOff>152400</xdr:rowOff>
                  </from>
                  <to>
                    <xdr:col>7</xdr:col>
                    <xdr:colOff>123825</xdr:colOff>
                    <xdr:row>22</xdr:row>
                    <xdr:rowOff>66675</xdr:rowOff>
                  </to>
                </anchor>
              </controlPr>
            </control>
          </mc:Choice>
        </mc:AlternateContent>
        <mc:AlternateContent xmlns:mc="http://schemas.openxmlformats.org/markup-compatibility/2006">
          <mc:Choice Requires="x14">
            <control shapeId="15415" r:id="rId58" name="Check Box 55">
              <controlPr defaultSize="0" autoFill="0" autoLine="0" autoPict="0">
                <anchor moveWithCells="1">
                  <from>
                    <xdr:col>5</xdr:col>
                    <xdr:colOff>123825</xdr:colOff>
                    <xdr:row>21</xdr:row>
                    <xdr:rowOff>142875</xdr:rowOff>
                  </from>
                  <to>
                    <xdr:col>7</xdr:col>
                    <xdr:colOff>123825</xdr:colOff>
                    <xdr:row>23</xdr:row>
                    <xdr:rowOff>57150</xdr:rowOff>
                  </to>
                </anchor>
              </controlPr>
            </control>
          </mc:Choice>
        </mc:AlternateContent>
        <mc:AlternateContent xmlns:mc="http://schemas.openxmlformats.org/markup-compatibility/2006">
          <mc:Choice Requires="x14">
            <control shapeId="15416" r:id="rId59" name="Check Box 56">
              <controlPr defaultSize="0" autoFill="0" autoLine="0" autoPict="0">
                <anchor moveWithCells="1">
                  <from>
                    <xdr:col>9</xdr:col>
                    <xdr:colOff>276225</xdr:colOff>
                    <xdr:row>20</xdr:row>
                    <xdr:rowOff>161925</xdr:rowOff>
                  </from>
                  <to>
                    <xdr:col>12</xdr:col>
                    <xdr:colOff>104775</xdr:colOff>
                    <xdr:row>22</xdr:row>
                    <xdr:rowOff>76200</xdr:rowOff>
                  </to>
                </anchor>
              </controlPr>
            </control>
          </mc:Choice>
        </mc:AlternateContent>
        <mc:AlternateContent xmlns:mc="http://schemas.openxmlformats.org/markup-compatibility/2006">
          <mc:Choice Requires="x14">
            <control shapeId="15417" r:id="rId60" name="Check Box 57">
              <controlPr defaultSize="0" autoFill="0" autoLine="0" autoPict="0">
                <anchor moveWithCells="1">
                  <from>
                    <xdr:col>13</xdr:col>
                    <xdr:colOff>257175</xdr:colOff>
                    <xdr:row>20</xdr:row>
                    <xdr:rowOff>142875</xdr:rowOff>
                  </from>
                  <to>
                    <xdr:col>15</xdr:col>
                    <xdr:colOff>142875</xdr:colOff>
                    <xdr:row>22</xdr:row>
                    <xdr:rowOff>57150</xdr:rowOff>
                  </to>
                </anchor>
              </controlPr>
            </control>
          </mc:Choice>
        </mc:AlternateContent>
        <mc:AlternateContent xmlns:mc="http://schemas.openxmlformats.org/markup-compatibility/2006">
          <mc:Choice Requires="x14">
            <control shapeId="15418" r:id="rId61" name="Check Box 58">
              <controlPr defaultSize="0" autoFill="0" autoLine="0" autoPict="0">
                <anchor moveWithCells="1">
                  <from>
                    <xdr:col>3</xdr:col>
                    <xdr:colOff>47625</xdr:colOff>
                    <xdr:row>56</xdr:row>
                    <xdr:rowOff>161925</xdr:rowOff>
                  </from>
                  <to>
                    <xdr:col>4</xdr:col>
                    <xdr:colOff>581025</xdr:colOff>
                    <xdr:row>58</xdr:row>
                    <xdr:rowOff>76200</xdr:rowOff>
                  </to>
                </anchor>
              </controlPr>
            </control>
          </mc:Choice>
        </mc:AlternateContent>
        <mc:AlternateContent xmlns:mc="http://schemas.openxmlformats.org/markup-compatibility/2006">
          <mc:Choice Requires="x14">
            <control shapeId="15419" r:id="rId62" name="Check Box 59">
              <controlPr defaultSize="0" autoFill="0" autoLine="0" autoPict="0">
                <anchor moveWithCells="1">
                  <from>
                    <xdr:col>3</xdr:col>
                    <xdr:colOff>47625</xdr:colOff>
                    <xdr:row>63</xdr:row>
                    <xdr:rowOff>152400</xdr:rowOff>
                  </from>
                  <to>
                    <xdr:col>4</xdr:col>
                    <xdr:colOff>581025</xdr:colOff>
                    <xdr:row>65</xdr:row>
                    <xdr:rowOff>66675</xdr:rowOff>
                  </to>
                </anchor>
              </controlPr>
            </control>
          </mc:Choice>
        </mc:AlternateContent>
        <mc:AlternateContent xmlns:mc="http://schemas.openxmlformats.org/markup-compatibility/2006">
          <mc:Choice Requires="x14">
            <control shapeId="15420" r:id="rId63" name="Check Box 60">
              <controlPr defaultSize="0" autoFill="0" autoLine="0" autoPict="0">
                <anchor moveWithCells="1">
                  <from>
                    <xdr:col>3</xdr:col>
                    <xdr:colOff>47625</xdr:colOff>
                    <xdr:row>69</xdr:row>
                    <xdr:rowOff>152400</xdr:rowOff>
                  </from>
                  <to>
                    <xdr:col>4</xdr:col>
                    <xdr:colOff>581025</xdr:colOff>
                    <xdr:row>71</xdr:row>
                    <xdr:rowOff>66675</xdr:rowOff>
                  </to>
                </anchor>
              </controlPr>
            </control>
          </mc:Choice>
        </mc:AlternateContent>
        <mc:AlternateContent xmlns:mc="http://schemas.openxmlformats.org/markup-compatibility/2006">
          <mc:Choice Requires="x14">
            <control shapeId="15421" r:id="rId64" name="Check Box 61">
              <controlPr defaultSize="0" autoFill="0" autoLine="0" autoPict="0">
                <anchor moveWithCells="1">
                  <from>
                    <xdr:col>3</xdr:col>
                    <xdr:colOff>38100</xdr:colOff>
                    <xdr:row>46</xdr:row>
                    <xdr:rowOff>161925</xdr:rowOff>
                  </from>
                  <to>
                    <xdr:col>4</xdr:col>
                    <xdr:colOff>571500</xdr:colOff>
                    <xdr:row>48</xdr:row>
                    <xdr:rowOff>85725</xdr:rowOff>
                  </to>
                </anchor>
              </controlPr>
            </control>
          </mc:Choice>
        </mc:AlternateContent>
        <mc:AlternateContent xmlns:mc="http://schemas.openxmlformats.org/markup-compatibility/2006">
          <mc:Choice Requires="x14">
            <control shapeId="15422" r:id="rId65" name="Check Box 62">
              <controlPr defaultSize="0" autoFill="0" autoLine="0" autoPict="0">
                <anchor moveWithCells="1">
                  <from>
                    <xdr:col>3</xdr:col>
                    <xdr:colOff>38100</xdr:colOff>
                    <xdr:row>47</xdr:row>
                    <xdr:rowOff>161925</xdr:rowOff>
                  </from>
                  <to>
                    <xdr:col>4</xdr:col>
                    <xdr:colOff>571500</xdr:colOff>
                    <xdr:row>49</xdr:row>
                    <xdr:rowOff>76200</xdr:rowOff>
                  </to>
                </anchor>
              </controlPr>
            </control>
          </mc:Choice>
        </mc:AlternateContent>
        <mc:AlternateContent xmlns:mc="http://schemas.openxmlformats.org/markup-compatibility/2006">
          <mc:Choice Requires="x14">
            <control shapeId="15423" r:id="rId66" name="Check Box 63">
              <controlPr defaultSize="0" autoFill="0" autoLine="0" autoPict="0">
                <anchor moveWithCells="1">
                  <from>
                    <xdr:col>3</xdr:col>
                    <xdr:colOff>38100</xdr:colOff>
                    <xdr:row>50</xdr:row>
                    <xdr:rowOff>161925</xdr:rowOff>
                  </from>
                  <to>
                    <xdr:col>4</xdr:col>
                    <xdr:colOff>571500</xdr:colOff>
                    <xdr:row>52</xdr:row>
                    <xdr:rowOff>76200</xdr:rowOff>
                  </to>
                </anchor>
              </controlPr>
            </control>
          </mc:Choice>
        </mc:AlternateContent>
        <mc:AlternateContent xmlns:mc="http://schemas.openxmlformats.org/markup-compatibility/2006">
          <mc:Choice Requires="x14">
            <control shapeId="15424" r:id="rId67" name="Check Box 64">
              <controlPr defaultSize="0" autoFill="0" autoLine="0" autoPict="0">
                <anchor moveWithCells="1">
                  <from>
                    <xdr:col>3</xdr:col>
                    <xdr:colOff>38100</xdr:colOff>
                    <xdr:row>48</xdr:row>
                    <xdr:rowOff>171450</xdr:rowOff>
                  </from>
                  <to>
                    <xdr:col>4</xdr:col>
                    <xdr:colOff>561975</xdr:colOff>
                    <xdr:row>50</xdr:row>
                    <xdr:rowOff>85725</xdr:rowOff>
                  </to>
                </anchor>
              </controlPr>
            </control>
          </mc:Choice>
        </mc:AlternateContent>
        <mc:AlternateContent xmlns:mc="http://schemas.openxmlformats.org/markup-compatibility/2006">
          <mc:Choice Requires="x14">
            <control shapeId="15425" r:id="rId68" name="Check Box 65">
              <controlPr defaultSize="0" autoFill="0" autoLine="0" autoPict="0">
                <anchor moveWithCells="1">
                  <from>
                    <xdr:col>3</xdr:col>
                    <xdr:colOff>38100</xdr:colOff>
                    <xdr:row>49</xdr:row>
                    <xdr:rowOff>161925</xdr:rowOff>
                  </from>
                  <to>
                    <xdr:col>4</xdr:col>
                    <xdr:colOff>561975</xdr:colOff>
                    <xdr:row>51</xdr:row>
                    <xdr:rowOff>76200</xdr:rowOff>
                  </to>
                </anchor>
              </controlPr>
            </control>
          </mc:Choice>
        </mc:AlternateContent>
        <mc:AlternateContent xmlns:mc="http://schemas.openxmlformats.org/markup-compatibility/2006">
          <mc:Choice Requires="x14">
            <control shapeId="15426" r:id="rId69" name="Check Box 66">
              <controlPr defaultSize="0" autoFill="0" autoLine="0" autoPict="0">
                <anchor moveWithCells="1">
                  <from>
                    <xdr:col>3</xdr:col>
                    <xdr:colOff>38100</xdr:colOff>
                    <xdr:row>52</xdr:row>
                    <xdr:rowOff>152400</xdr:rowOff>
                  </from>
                  <to>
                    <xdr:col>4</xdr:col>
                    <xdr:colOff>571500</xdr:colOff>
                    <xdr:row>54</xdr:row>
                    <xdr:rowOff>66675</xdr:rowOff>
                  </to>
                </anchor>
              </controlPr>
            </control>
          </mc:Choice>
        </mc:AlternateContent>
        <mc:AlternateContent xmlns:mc="http://schemas.openxmlformats.org/markup-compatibility/2006">
          <mc:Choice Requires="x14">
            <control shapeId="15427" r:id="rId70" name="Check Box 67">
              <controlPr defaultSize="0" autoFill="0" autoLine="0" autoPict="0">
                <anchor moveWithCells="1">
                  <from>
                    <xdr:col>3</xdr:col>
                    <xdr:colOff>38100</xdr:colOff>
                    <xdr:row>51</xdr:row>
                    <xdr:rowOff>152400</xdr:rowOff>
                  </from>
                  <to>
                    <xdr:col>4</xdr:col>
                    <xdr:colOff>571500</xdr:colOff>
                    <xdr:row>53</xdr:row>
                    <xdr:rowOff>76200</xdr:rowOff>
                  </to>
                </anchor>
              </controlPr>
            </control>
          </mc:Choice>
        </mc:AlternateContent>
        <mc:AlternateContent xmlns:mc="http://schemas.openxmlformats.org/markup-compatibility/2006">
          <mc:Choice Requires="x14">
            <control shapeId="15428" r:id="rId71" name="Check Box 68">
              <controlPr defaultSize="0" autoFill="0" autoLine="0" autoPict="0">
                <anchor moveWithCells="1">
                  <from>
                    <xdr:col>3</xdr:col>
                    <xdr:colOff>38100</xdr:colOff>
                    <xdr:row>55</xdr:row>
                    <xdr:rowOff>152400</xdr:rowOff>
                  </from>
                  <to>
                    <xdr:col>4</xdr:col>
                    <xdr:colOff>571500</xdr:colOff>
                    <xdr:row>57</xdr:row>
                    <xdr:rowOff>66675</xdr:rowOff>
                  </to>
                </anchor>
              </controlPr>
            </control>
          </mc:Choice>
        </mc:AlternateContent>
        <mc:AlternateContent xmlns:mc="http://schemas.openxmlformats.org/markup-compatibility/2006">
          <mc:Choice Requires="x14">
            <control shapeId="15429" r:id="rId72" name="Check Box 69">
              <controlPr defaultSize="0" autoFill="0" autoLine="0" autoPict="0">
                <anchor moveWithCells="1">
                  <from>
                    <xdr:col>3</xdr:col>
                    <xdr:colOff>38100</xdr:colOff>
                    <xdr:row>53</xdr:row>
                    <xdr:rowOff>161925</xdr:rowOff>
                  </from>
                  <to>
                    <xdr:col>4</xdr:col>
                    <xdr:colOff>561975</xdr:colOff>
                    <xdr:row>55</xdr:row>
                    <xdr:rowOff>76200</xdr:rowOff>
                  </to>
                </anchor>
              </controlPr>
            </control>
          </mc:Choice>
        </mc:AlternateContent>
        <mc:AlternateContent xmlns:mc="http://schemas.openxmlformats.org/markup-compatibility/2006">
          <mc:Choice Requires="x14">
            <control shapeId="15430" r:id="rId73" name="Check Box 70">
              <controlPr defaultSize="0" autoFill="0" autoLine="0" autoPict="0">
                <anchor moveWithCells="1">
                  <from>
                    <xdr:col>3</xdr:col>
                    <xdr:colOff>38100</xdr:colOff>
                    <xdr:row>54</xdr:row>
                    <xdr:rowOff>152400</xdr:rowOff>
                  </from>
                  <to>
                    <xdr:col>4</xdr:col>
                    <xdr:colOff>561975</xdr:colOff>
                    <xdr:row>56</xdr:row>
                    <xdr:rowOff>66675</xdr:rowOff>
                  </to>
                </anchor>
              </controlPr>
            </control>
          </mc:Choice>
        </mc:AlternateContent>
        <mc:AlternateContent xmlns:mc="http://schemas.openxmlformats.org/markup-compatibility/2006">
          <mc:Choice Requires="x14">
            <control shapeId="15431" r:id="rId74" name="Check Box 71">
              <controlPr defaultSize="0" autoFill="0" autoLine="0" autoPict="0">
                <anchor moveWithCells="1">
                  <from>
                    <xdr:col>4</xdr:col>
                    <xdr:colOff>561975</xdr:colOff>
                    <xdr:row>58</xdr:row>
                    <xdr:rowOff>152400</xdr:rowOff>
                  </from>
                  <to>
                    <xdr:col>6</xdr:col>
                    <xdr:colOff>228600</xdr:colOff>
                    <xdr:row>60</xdr:row>
                    <xdr:rowOff>76200</xdr:rowOff>
                  </to>
                </anchor>
              </controlPr>
            </control>
          </mc:Choice>
        </mc:AlternateContent>
        <mc:AlternateContent xmlns:mc="http://schemas.openxmlformats.org/markup-compatibility/2006">
          <mc:Choice Requires="x14">
            <control shapeId="15432" r:id="rId75" name="Check Box 72">
              <controlPr defaultSize="0" autoFill="0" autoLine="0" autoPict="0">
                <anchor moveWithCells="1">
                  <from>
                    <xdr:col>4</xdr:col>
                    <xdr:colOff>561975</xdr:colOff>
                    <xdr:row>59</xdr:row>
                    <xdr:rowOff>152400</xdr:rowOff>
                  </from>
                  <to>
                    <xdr:col>6</xdr:col>
                    <xdr:colOff>228600</xdr:colOff>
                    <xdr:row>61</xdr:row>
                    <xdr:rowOff>66675</xdr:rowOff>
                  </to>
                </anchor>
              </controlPr>
            </control>
          </mc:Choice>
        </mc:AlternateContent>
        <mc:AlternateContent xmlns:mc="http://schemas.openxmlformats.org/markup-compatibility/2006">
          <mc:Choice Requires="x14">
            <control shapeId="15433" r:id="rId76" name="Check Box 73">
              <controlPr defaultSize="0" autoFill="0" autoLine="0" autoPict="0">
                <anchor moveWithCells="1">
                  <from>
                    <xdr:col>4</xdr:col>
                    <xdr:colOff>561975</xdr:colOff>
                    <xdr:row>62</xdr:row>
                    <xdr:rowOff>152400</xdr:rowOff>
                  </from>
                  <to>
                    <xdr:col>6</xdr:col>
                    <xdr:colOff>228600</xdr:colOff>
                    <xdr:row>64</xdr:row>
                    <xdr:rowOff>66675</xdr:rowOff>
                  </to>
                </anchor>
              </controlPr>
            </control>
          </mc:Choice>
        </mc:AlternateContent>
        <mc:AlternateContent xmlns:mc="http://schemas.openxmlformats.org/markup-compatibility/2006">
          <mc:Choice Requires="x14">
            <control shapeId="15434" r:id="rId77" name="Check Box 74">
              <controlPr defaultSize="0" autoFill="0" autoLine="0" autoPict="0">
                <anchor moveWithCells="1">
                  <from>
                    <xdr:col>4</xdr:col>
                    <xdr:colOff>561975</xdr:colOff>
                    <xdr:row>60</xdr:row>
                    <xdr:rowOff>161925</xdr:rowOff>
                  </from>
                  <to>
                    <xdr:col>6</xdr:col>
                    <xdr:colOff>209550</xdr:colOff>
                    <xdr:row>62</xdr:row>
                    <xdr:rowOff>76200</xdr:rowOff>
                  </to>
                </anchor>
              </controlPr>
            </control>
          </mc:Choice>
        </mc:AlternateContent>
        <mc:AlternateContent xmlns:mc="http://schemas.openxmlformats.org/markup-compatibility/2006">
          <mc:Choice Requires="x14">
            <control shapeId="15435" r:id="rId78" name="Check Box 75">
              <controlPr defaultSize="0" autoFill="0" autoLine="0" autoPict="0">
                <anchor moveWithCells="1">
                  <from>
                    <xdr:col>4</xdr:col>
                    <xdr:colOff>561975</xdr:colOff>
                    <xdr:row>61</xdr:row>
                    <xdr:rowOff>152400</xdr:rowOff>
                  </from>
                  <to>
                    <xdr:col>6</xdr:col>
                    <xdr:colOff>209550</xdr:colOff>
                    <xdr:row>63</xdr:row>
                    <xdr:rowOff>66675</xdr:rowOff>
                  </to>
                </anchor>
              </controlPr>
            </control>
          </mc:Choice>
        </mc:AlternateContent>
        <mc:AlternateContent xmlns:mc="http://schemas.openxmlformats.org/markup-compatibility/2006">
          <mc:Choice Requires="x14">
            <control shapeId="15436" r:id="rId79" name="Check Box 76">
              <controlPr defaultSize="0" autoFill="0" autoLine="0" autoPict="0">
                <anchor moveWithCells="1">
                  <from>
                    <xdr:col>4</xdr:col>
                    <xdr:colOff>561975</xdr:colOff>
                    <xdr:row>67</xdr:row>
                    <xdr:rowOff>142875</xdr:rowOff>
                  </from>
                  <to>
                    <xdr:col>6</xdr:col>
                    <xdr:colOff>228600</xdr:colOff>
                    <xdr:row>69</xdr:row>
                    <xdr:rowOff>57150</xdr:rowOff>
                  </to>
                </anchor>
              </controlPr>
            </control>
          </mc:Choice>
        </mc:AlternateContent>
        <mc:AlternateContent xmlns:mc="http://schemas.openxmlformats.org/markup-compatibility/2006">
          <mc:Choice Requires="x14">
            <control shapeId="15437" r:id="rId80" name="Check Box 77">
              <controlPr defaultSize="0" autoFill="0" autoLine="0" autoPict="0">
                <anchor moveWithCells="1">
                  <from>
                    <xdr:col>4</xdr:col>
                    <xdr:colOff>561975</xdr:colOff>
                    <xdr:row>65</xdr:row>
                    <xdr:rowOff>152400</xdr:rowOff>
                  </from>
                  <to>
                    <xdr:col>6</xdr:col>
                    <xdr:colOff>209550</xdr:colOff>
                    <xdr:row>67</xdr:row>
                    <xdr:rowOff>66675</xdr:rowOff>
                  </to>
                </anchor>
              </controlPr>
            </control>
          </mc:Choice>
        </mc:AlternateContent>
        <mc:AlternateContent xmlns:mc="http://schemas.openxmlformats.org/markup-compatibility/2006">
          <mc:Choice Requires="x14">
            <control shapeId="15438" r:id="rId81" name="Check Box 78">
              <controlPr defaultSize="0" autoFill="0" autoLine="0" autoPict="0">
                <anchor moveWithCells="1">
                  <from>
                    <xdr:col>4</xdr:col>
                    <xdr:colOff>561975</xdr:colOff>
                    <xdr:row>66</xdr:row>
                    <xdr:rowOff>142875</xdr:rowOff>
                  </from>
                  <to>
                    <xdr:col>6</xdr:col>
                    <xdr:colOff>209550</xdr:colOff>
                    <xdr:row>68</xdr:row>
                    <xdr:rowOff>57150</xdr:rowOff>
                  </to>
                </anchor>
              </controlPr>
            </control>
          </mc:Choice>
        </mc:AlternateContent>
        <mc:AlternateContent xmlns:mc="http://schemas.openxmlformats.org/markup-compatibility/2006">
          <mc:Choice Requires="x14">
            <control shapeId="15439" r:id="rId82" name="Check Box 79">
              <controlPr defaultSize="0" autoFill="0" autoLine="0" autoPict="0">
                <anchor moveWithCells="1">
                  <from>
                    <xdr:col>4</xdr:col>
                    <xdr:colOff>561975</xdr:colOff>
                    <xdr:row>68</xdr:row>
                    <xdr:rowOff>152400</xdr:rowOff>
                  </from>
                  <to>
                    <xdr:col>6</xdr:col>
                    <xdr:colOff>228600</xdr:colOff>
                    <xdr:row>70</xdr:row>
                    <xdr:rowOff>66675</xdr:rowOff>
                  </to>
                </anchor>
              </controlPr>
            </control>
          </mc:Choice>
        </mc:AlternateContent>
        <mc:AlternateContent xmlns:mc="http://schemas.openxmlformats.org/markup-compatibility/2006">
          <mc:Choice Requires="x14">
            <control shapeId="15440" r:id="rId83" name="Check Box 80">
              <controlPr defaultSize="0" autoFill="0" autoLine="0" autoPict="0">
                <anchor moveWithCells="1">
                  <from>
                    <xdr:col>3</xdr:col>
                    <xdr:colOff>28575</xdr:colOff>
                    <xdr:row>70</xdr:row>
                    <xdr:rowOff>152400</xdr:rowOff>
                  </from>
                  <to>
                    <xdr:col>4</xdr:col>
                    <xdr:colOff>561975</xdr:colOff>
                    <xdr:row>72</xdr:row>
                    <xdr:rowOff>76200</xdr:rowOff>
                  </to>
                </anchor>
              </controlPr>
            </control>
          </mc:Choice>
        </mc:AlternateContent>
        <mc:AlternateContent xmlns:mc="http://schemas.openxmlformats.org/markup-compatibility/2006">
          <mc:Choice Requires="x14">
            <control shapeId="15441" r:id="rId84" name="Check Box 81">
              <controlPr defaultSize="0" autoFill="0" autoLine="0" autoPict="0">
                <anchor moveWithCells="1">
                  <from>
                    <xdr:col>3</xdr:col>
                    <xdr:colOff>28575</xdr:colOff>
                    <xdr:row>71</xdr:row>
                    <xdr:rowOff>152400</xdr:rowOff>
                  </from>
                  <to>
                    <xdr:col>4</xdr:col>
                    <xdr:colOff>561975</xdr:colOff>
                    <xdr:row>73</xdr:row>
                    <xdr:rowOff>66675</xdr:rowOff>
                  </to>
                </anchor>
              </controlPr>
            </control>
          </mc:Choice>
        </mc:AlternateContent>
        <mc:AlternateContent xmlns:mc="http://schemas.openxmlformats.org/markup-compatibility/2006">
          <mc:Choice Requires="x14">
            <control shapeId="15442" r:id="rId85" name="Check Box 82">
              <controlPr defaultSize="0" autoFill="0" autoLine="0" autoPict="0">
                <anchor moveWithCells="1">
                  <from>
                    <xdr:col>3</xdr:col>
                    <xdr:colOff>28575</xdr:colOff>
                    <xdr:row>74</xdr:row>
                    <xdr:rowOff>152400</xdr:rowOff>
                  </from>
                  <to>
                    <xdr:col>4</xdr:col>
                    <xdr:colOff>561975</xdr:colOff>
                    <xdr:row>76</xdr:row>
                    <xdr:rowOff>66675</xdr:rowOff>
                  </to>
                </anchor>
              </controlPr>
            </control>
          </mc:Choice>
        </mc:AlternateContent>
        <mc:AlternateContent xmlns:mc="http://schemas.openxmlformats.org/markup-compatibility/2006">
          <mc:Choice Requires="x14">
            <control shapeId="15443" r:id="rId86" name="Check Box 83">
              <controlPr defaultSize="0" autoFill="0" autoLine="0" autoPict="0">
                <anchor moveWithCells="1">
                  <from>
                    <xdr:col>3</xdr:col>
                    <xdr:colOff>28575</xdr:colOff>
                    <xdr:row>72</xdr:row>
                    <xdr:rowOff>161925</xdr:rowOff>
                  </from>
                  <to>
                    <xdr:col>4</xdr:col>
                    <xdr:colOff>552450</xdr:colOff>
                    <xdr:row>74</xdr:row>
                    <xdr:rowOff>76200</xdr:rowOff>
                  </to>
                </anchor>
              </controlPr>
            </control>
          </mc:Choice>
        </mc:AlternateContent>
        <mc:AlternateContent xmlns:mc="http://schemas.openxmlformats.org/markup-compatibility/2006">
          <mc:Choice Requires="x14">
            <control shapeId="15444" r:id="rId87" name="Check Box 84">
              <controlPr defaultSize="0" autoFill="0" autoLine="0" autoPict="0">
                <anchor moveWithCells="1">
                  <from>
                    <xdr:col>3</xdr:col>
                    <xdr:colOff>28575</xdr:colOff>
                    <xdr:row>73</xdr:row>
                    <xdr:rowOff>152400</xdr:rowOff>
                  </from>
                  <to>
                    <xdr:col>4</xdr:col>
                    <xdr:colOff>552450</xdr:colOff>
                    <xdr:row>75</xdr:row>
                    <xdr:rowOff>66675</xdr:rowOff>
                  </to>
                </anchor>
              </controlPr>
            </control>
          </mc:Choice>
        </mc:AlternateContent>
        <mc:AlternateContent xmlns:mc="http://schemas.openxmlformats.org/markup-compatibility/2006">
          <mc:Choice Requires="x14">
            <control shapeId="15445" r:id="rId88" name="Check Box 85">
              <controlPr defaultSize="0" autoFill="0" autoLine="0" autoPict="0">
                <anchor moveWithCells="1">
                  <from>
                    <xdr:col>3</xdr:col>
                    <xdr:colOff>28575</xdr:colOff>
                    <xdr:row>76</xdr:row>
                    <xdr:rowOff>142875</xdr:rowOff>
                  </from>
                  <to>
                    <xdr:col>4</xdr:col>
                    <xdr:colOff>561975</xdr:colOff>
                    <xdr:row>78</xdr:row>
                    <xdr:rowOff>57150</xdr:rowOff>
                  </to>
                </anchor>
              </controlPr>
            </control>
          </mc:Choice>
        </mc:AlternateContent>
        <mc:AlternateContent xmlns:mc="http://schemas.openxmlformats.org/markup-compatibility/2006">
          <mc:Choice Requires="x14">
            <control shapeId="15446" r:id="rId89" name="Check Box 86">
              <controlPr defaultSize="0" autoFill="0" autoLine="0" autoPict="0">
                <anchor moveWithCells="1">
                  <from>
                    <xdr:col>3</xdr:col>
                    <xdr:colOff>28575</xdr:colOff>
                    <xdr:row>75</xdr:row>
                    <xdr:rowOff>142875</xdr:rowOff>
                  </from>
                  <to>
                    <xdr:col>4</xdr:col>
                    <xdr:colOff>561975</xdr:colOff>
                    <xdr:row>77</xdr:row>
                    <xdr:rowOff>66675</xdr:rowOff>
                  </to>
                </anchor>
              </controlPr>
            </control>
          </mc:Choice>
        </mc:AlternateContent>
        <mc:AlternateContent xmlns:mc="http://schemas.openxmlformats.org/markup-compatibility/2006">
          <mc:Choice Requires="x14">
            <control shapeId="15447" r:id="rId90" name="Check Box 87">
              <controlPr defaultSize="0" autoFill="0" autoLine="0" autoPict="0">
                <anchor moveWithCells="1">
                  <from>
                    <xdr:col>3</xdr:col>
                    <xdr:colOff>47625</xdr:colOff>
                    <xdr:row>81</xdr:row>
                    <xdr:rowOff>152400</xdr:rowOff>
                  </from>
                  <to>
                    <xdr:col>4</xdr:col>
                    <xdr:colOff>581025</xdr:colOff>
                    <xdr:row>83</xdr:row>
                    <xdr:rowOff>76200</xdr:rowOff>
                  </to>
                </anchor>
              </controlPr>
            </control>
          </mc:Choice>
        </mc:AlternateContent>
        <mc:AlternateContent xmlns:mc="http://schemas.openxmlformats.org/markup-compatibility/2006">
          <mc:Choice Requires="x14">
            <control shapeId="15448" r:id="rId91" name="Check Box 88">
              <controlPr defaultSize="0" autoFill="0" autoLine="0" autoPict="0">
                <anchor moveWithCells="1">
                  <from>
                    <xdr:col>4</xdr:col>
                    <xdr:colOff>571500</xdr:colOff>
                    <xdr:row>80</xdr:row>
                    <xdr:rowOff>161925</xdr:rowOff>
                  </from>
                  <to>
                    <xdr:col>6</xdr:col>
                    <xdr:colOff>228600</xdr:colOff>
                    <xdr:row>82</xdr:row>
                    <xdr:rowOff>76200</xdr:rowOff>
                  </to>
                </anchor>
              </controlPr>
            </control>
          </mc:Choice>
        </mc:AlternateContent>
        <mc:AlternateContent xmlns:mc="http://schemas.openxmlformats.org/markup-compatibility/2006">
          <mc:Choice Requires="x14">
            <control shapeId="15449" r:id="rId92" name="Check Box 89">
              <controlPr defaultSize="0" autoFill="0" autoLine="0" autoPict="0">
                <anchor moveWithCells="1">
                  <from>
                    <xdr:col>3</xdr:col>
                    <xdr:colOff>47625</xdr:colOff>
                    <xdr:row>85</xdr:row>
                    <xdr:rowOff>152400</xdr:rowOff>
                  </from>
                  <to>
                    <xdr:col>4</xdr:col>
                    <xdr:colOff>581025</xdr:colOff>
                    <xdr:row>87</xdr:row>
                    <xdr:rowOff>66675</xdr:rowOff>
                  </to>
                </anchor>
              </controlPr>
            </control>
          </mc:Choice>
        </mc:AlternateContent>
        <mc:AlternateContent xmlns:mc="http://schemas.openxmlformats.org/markup-compatibility/2006">
          <mc:Choice Requires="x14">
            <control shapeId="15450" r:id="rId93" name="Check Box 90">
              <controlPr defaultSize="0" autoFill="0" autoLine="0" autoPict="0">
                <anchor moveWithCells="1">
                  <from>
                    <xdr:col>3</xdr:col>
                    <xdr:colOff>47625</xdr:colOff>
                    <xdr:row>83</xdr:row>
                    <xdr:rowOff>161925</xdr:rowOff>
                  </from>
                  <to>
                    <xdr:col>4</xdr:col>
                    <xdr:colOff>571500</xdr:colOff>
                    <xdr:row>85</xdr:row>
                    <xdr:rowOff>76200</xdr:rowOff>
                  </to>
                </anchor>
              </controlPr>
            </control>
          </mc:Choice>
        </mc:AlternateContent>
        <mc:AlternateContent xmlns:mc="http://schemas.openxmlformats.org/markup-compatibility/2006">
          <mc:Choice Requires="x14">
            <control shapeId="15451" r:id="rId94" name="Check Box 91">
              <controlPr defaultSize="0" autoFill="0" autoLine="0" autoPict="0">
                <anchor moveWithCells="1">
                  <from>
                    <xdr:col>3</xdr:col>
                    <xdr:colOff>47625</xdr:colOff>
                    <xdr:row>84</xdr:row>
                    <xdr:rowOff>152400</xdr:rowOff>
                  </from>
                  <to>
                    <xdr:col>4</xdr:col>
                    <xdr:colOff>571500</xdr:colOff>
                    <xdr:row>86</xdr:row>
                    <xdr:rowOff>66675</xdr:rowOff>
                  </to>
                </anchor>
              </controlPr>
            </control>
          </mc:Choice>
        </mc:AlternateContent>
        <mc:AlternateContent xmlns:mc="http://schemas.openxmlformats.org/markup-compatibility/2006">
          <mc:Choice Requires="x14">
            <control shapeId="15452" r:id="rId95" name="Check Box 92">
              <controlPr defaultSize="0" autoFill="0" autoLine="0" autoPict="0">
                <anchor moveWithCells="1">
                  <from>
                    <xdr:col>3</xdr:col>
                    <xdr:colOff>47625</xdr:colOff>
                    <xdr:row>87</xdr:row>
                    <xdr:rowOff>142875</xdr:rowOff>
                  </from>
                  <to>
                    <xdr:col>4</xdr:col>
                    <xdr:colOff>581025</xdr:colOff>
                    <xdr:row>89</xdr:row>
                    <xdr:rowOff>57150</xdr:rowOff>
                  </to>
                </anchor>
              </controlPr>
            </control>
          </mc:Choice>
        </mc:AlternateContent>
        <mc:AlternateContent xmlns:mc="http://schemas.openxmlformats.org/markup-compatibility/2006">
          <mc:Choice Requires="x14">
            <control shapeId="15453" r:id="rId96" name="Check Box 93">
              <controlPr defaultSize="0" autoFill="0" autoLine="0" autoPict="0">
                <anchor moveWithCells="1">
                  <from>
                    <xdr:col>3</xdr:col>
                    <xdr:colOff>47625</xdr:colOff>
                    <xdr:row>86</xdr:row>
                    <xdr:rowOff>142875</xdr:rowOff>
                  </from>
                  <to>
                    <xdr:col>4</xdr:col>
                    <xdr:colOff>581025</xdr:colOff>
                    <xdr:row>88</xdr:row>
                    <xdr:rowOff>66675</xdr:rowOff>
                  </to>
                </anchor>
              </controlPr>
            </control>
          </mc:Choice>
        </mc:AlternateContent>
        <mc:AlternateContent xmlns:mc="http://schemas.openxmlformats.org/markup-compatibility/2006">
          <mc:Choice Requires="x14">
            <control shapeId="15454" r:id="rId97" name="Check Box 94">
              <controlPr defaultSize="0" autoFill="0" autoLine="0" autoPict="0">
                <anchor moveWithCells="1">
                  <from>
                    <xdr:col>3</xdr:col>
                    <xdr:colOff>47625</xdr:colOff>
                    <xdr:row>90</xdr:row>
                    <xdr:rowOff>142875</xdr:rowOff>
                  </from>
                  <to>
                    <xdr:col>4</xdr:col>
                    <xdr:colOff>581025</xdr:colOff>
                    <xdr:row>92</xdr:row>
                    <xdr:rowOff>57150</xdr:rowOff>
                  </to>
                </anchor>
              </controlPr>
            </control>
          </mc:Choice>
        </mc:AlternateContent>
        <mc:AlternateContent xmlns:mc="http://schemas.openxmlformats.org/markup-compatibility/2006">
          <mc:Choice Requires="x14">
            <control shapeId="15455" r:id="rId98" name="Check Box 95">
              <controlPr defaultSize="0" autoFill="0" autoLine="0" autoPict="0">
                <anchor moveWithCells="1">
                  <from>
                    <xdr:col>3</xdr:col>
                    <xdr:colOff>47625</xdr:colOff>
                    <xdr:row>88</xdr:row>
                    <xdr:rowOff>152400</xdr:rowOff>
                  </from>
                  <to>
                    <xdr:col>4</xdr:col>
                    <xdr:colOff>571500</xdr:colOff>
                    <xdr:row>90</xdr:row>
                    <xdr:rowOff>66675</xdr:rowOff>
                  </to>
                </anchor>
              </controlPr>
            </control>
          </mc:Choice>
        </mc:AlternateContent>
        <mc:AlternateContent xmlns:mc="http://schemas.openxmlformats.org/markup-compatibility/2006">
          <mc:Choice Requires="x14">
            <control shapeId="15456" r:id="rId99" name="Check Box 96">
              <controlPr defaultSize="0" autoFill="0" autoLine="0" autoPict="0">
                <anchor moveWithCells="1">
                  <from>
                    <xdr:col>3</xdr:col>
                    <xdr:colOff>47625</xdr:colOff>
                    <xdr:row>89</xdr:row>
                    <xdr:rowOff>142875</xdr:rowOff>
                  </from>
                  <to>
                    <xdr:col>4</xdr:col>
                    <xdr:colOff>571500</xdr:colOff>
                    <xdr:row>91</xdr:row>
                    <xdr:rowOff>57150</xdr:rowOff>
                  </to>
                </anchor>
              </controlPr>
            </control>
          </mc:Choice>
        </mc:AlternateContent>
        <mc:AlternateContent xmlns:mc="http://schemas.openxmlformats.org/markup-compatibility/2006">
          <mc:Choice Requires="x14">
            <control shapeId="15457" r:id="rId100" name="Check Box 97">
              <controlPr defaultSize="0" autoFill="0" autoLine="0" autoPict="0">
                <anchor moveWithCells="1">
                  <from>
                    <xdr:col>9</xdr:col>
                    <xdr:colOff>247650</xdr:colOff>
                    <xdr:row>88</xdr:row>
                    <xdr:rowOff>152400</xdr:rowOff>
                  </from>
                  <to>
                    <xdr:col>12</xdr:col>
                    <xdr:colOff>66675</xdr:colOff>
                    <xdr:row>90</xdr:row>
                    <xdr:rowOff>66675</xdr:rowOff>
                  </to>
                </anchor>
              </controlPr>
            </control>
          </mc:Choice>
        </mc:AlternateContent>
        <mc:AlternateContent xmlns:mc="http://schemas.openxmlformats.org/markup-compatibility/2006">
          <mc:Choice Requires="x14">
            <control shapeId="15458" r:id="rId101" name="Check Box 98">
              <controlPr defaultSize="0" autoFill="0" autoLine="0" autoPict="0">
                <anchor moveWithCells="1">
                  <from>
                    <xdr:col>9</xdr:col>
                    <xdr:colOff>247650</xdr:colOff>
                    <xdr:row>87</xdr:row>
                    <xdr:rowOff>152400</xdr:rowOff>
                  </from>
                  <to>
                    <xdr:col>12</xdr:col>
                    <xdr:colOff>57150</xdr:colOff>
                    <xdr:row>89</xdr:row>
                    <xdr:rowOff>66675</xdr:rowOff>
                  </to>
                </anchor>
              </controlPr>
            </control>
          </mc:Choice>
        </mc:AlternateContent>
        <mc:AlternateContent xmlns:mc="http://schemas.openxmlformats.org/markup-compatibility/2006">
          <mc:Choice Requires="x14">
            <control shapeId="15459" r:id="rId102" name="Check Box 99">
              <controlPr defaultSize="0" autoFill="0" autoLine="0" autoPict="0">
                <anchor moveWithCells="1">
                  <from>
                    <xdr:col>12</xdr:col>
                    <xdr:colOff>257175</xdr:colOff>
                    <xdr:row>79</xdr:row>
                    <xdr:rowOff>161925</xdr:rowOff>
                  </from>
                  <to>
                    <xdr:col>14</xdr:col>
                    <xdr:colOff>104775</xdr:colOff>
                    <xdr:row>81</xdr:row>
                    <xdr:rowOff>76200</xdr:rowOff>
                  </to>
                </anchor>
              </controlPr>
            </control>
          </mc:Choice>
        </mc:AlternateContent>
        <mc:AlternateContent xmlns:mc="http://schemas.openxmlformats.org/markup-compatibility/2006">
          <mc:Choice Requires="x14">
            <control shapeId="15460" r:id="rId103" name="Check Box 100">
              <controlPr defaultSize="0" autoFill="0" autoLine="0" autoPict="0">
                <anchor moveWithCells="1">
                  <from>
                    <xdr:col>12</xdr:col>
                    <xdr:colOff>257175</xdr:colOff>
                    <xdr:row>78</xdr:row>
                    <xdr:rowOff>161925</xdr:rowOff>
                  </from>
                  <to>
                    <xdr:col>14</xdr:col>
                    <xdr:colOff>104775</xdr:colOff>
                    <xdr:row>80</xdr:row>
                    <xdr:rowOff>76200</xdr:rowOff>
                  </to>
                </anchor>
              </controlPr>
            </control>
          </mc:Choice>
        </mc:AlternateContent>
        <mc:AlternateContent xmlns:mc="http://schemas.openxmlformats.org/markup-compatibility/2006">
          <mc:Choice Requires="x14">
            <control shapeId="15461" r:id="rId104" name="Check Box 101">
              <controlPr defaultSize="0" autoFill="0" autoLine="0" autoPict="0">
                <anchor moveWithCells="1">
                  <from>
                    <xdr:col>8</xdr:col>
                    <xdr:colOff>38100</xdr:colOff>
                    <xdr:row>79</xdr:row>
                    <xdr:rowOff>152400</xdr:rowOff>
                  </from>
                  <to>
                    <xdr:col>10</xdr:col>
                    <xdr:colOff>104775</xdr:colOff>
                    <xdr:row>81</xdr:row>
                    <xdr:rowOff>66675</xdr:rowOff>
                  </to>
                </anchor>
              </controlPr>
            </control>
          </mc:Choice>
        </mc:AlternateContent>
        <mc:AlternateContent xmlns:mc="http://schemas.openxmlformats.org/markup-compatibility/2006">
          <mc:Choice Requires="x14">
            <control shapeId="15462" r:id="rId105" name="Check Box 102">
              <controlPr defaultSize="0" autoFill="0" autoLine="0" autoPict="0">
                <anchor moveWithCells="1">
                  <from>
                    <xdr:col>8</xdr:col>
                    <xdr:colOff>38100</xdr:colOff>
                    <xdr:row>78</xdr:row>
                    <xdr:rowOff>152400</xdr:rowOff>
                  </from>
                  <to>
                    <xdr:col>10</xdr:col>
                    <xdr:colOff>104775</xdr:colOff>
                    <xdr:row>80</xdr:row>
                    <xdr:rowOff>66675</xdr:rowOff>
                  </to>
                </anchor>
              </controlPr>
            </control>
          </mc:Choice>
        </mc:AlternateContent>
        <mc:AlternateContent xmlns:mc="http://schemas.openxmlformats.org/markup-compatibility/2006">
          <mc:Choice Requires="x14">
            <control shapeId="15463" r:id="rId106" name="Check Box 103">
              <controlPr defaultSize="0" autoFill="0" autoLine="0" autoPict="0">
                <anchor moveWithCells="1">
                  <from>
                    <xdr:col>4</xdr:col>
                    <xdr:colOff>571500</xdr:colOff>
                    <xdr:row>79</xdr:row>
                    <xdr:rowOff>152400</xdr:rowOff>
                  </from>
                  <to>
                    <xdr:col>6</xdr:col>
                    <xdr:colOff>228600</xdr:colOff>
                    <xdr:row>81</xdr:row>
                    <xdr:rowOff>66675</xdr:rowOff>
                  </to>
                </anchor>
              </controlPr>
            </control>
          </mc:Choice>
        </mc:AlternateContent>
        <mc:AlternateContent xmlns:mc="http://schemas.openxmlformats.org/markup-compatibility/2006">
          <mc:Choice Requires="x14">
            <control shapeId="15464" r:id="rId107" name="Check Box 104">
              <controlPr defaultSize="0" autoFill="0" autoLine="0" autoPict="0">
                <anchor moveWithCells="1">
                  <from>
                    <xdr:col>4</xdr:col>
                    <xdr:colOff>571500</xdr:colOff>
                    <xdr:row>78</xdr:row>
                    <xdr:rowOff>152400</xdr:rowOff>
                  </from>
                  <to>
                    <xdr:col>6</xdr:col>
                    <xdr:colOff>228600</xdr:colOff>
                    <xdr:row>80</xdr:row>
                    <xdr:rowOff>66675</xdr:rowOff>
                  </to>
                </anchor>
              </controlPr>
            </control>
          </mc:Choice>
        </mc:AlternateContent>
        <mc:AlternateContent xmlns:mc="http://schemas.openxmlformats.org/markup-compatibility/2006">
          <mc:Choice Requires="x14">
            <control shapeId="15465" r:id="rId108" name="Check Box 105">
              <controlPr defaultSize="0" autoFill="0" autoLine="0" autoPict="0">
                <anchor moveWithCells="1">
                  <from>
                    <xdr:col>3</xdr:col>
                    <xdr:colOff>47625</xdr:colOff>
                    <xdr:row>46</xdr:row>
                    <xdr:rowOff>19050</xdr:rowOff>
                  </from>
                  <to>
                    <xdr:col>4</xdr:col>
                    <xdr:colOff>581025</xdr:colOff>
                    <xdr:row>47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43"/>
  <sheetViews>
    <sheetView showGridLines="0" zoomScale="85" zoomScaleNormal="85" zoomScaleSheetLayoutView="100" zoomScalePageLayoutView="70" workbookViewId="0">
      <selection activeCell="F11" sqref="F11:Q11"/>
    </sheetView>
  </sheetViews>
  <sheetFormatPr defaultRowHeight="18" customHeight="1"/>
  <cols>
    <col min="1" max="1" width="5.125" style="40" customWidth="1"/>
    <col min="2" max="6" width="4.375" style="40" customWidth="1"/>
    <col min="7" max="7" width="1.375" style="40" customWidth="1"/>
    <col min="8" max="8" width="3.5" style="40" bestFit="1" customWidth="1"/>
    <col min="9" max="19" width="5.25" style="40" customWidth="1"/>
    <col min="20" max="21" width="6.125" style="79" hidden="1" customWidth="1"/>
    <col min="22" max="22" width="13" style="79" hidden="1" customWidth="1"/>
    <col min="23" max="23" width="10.25" style="79" hidden="1" customWidth="1"/>
    <col min="24" max="24" width="6.25" style="81" hidden="1" customWidth="1"/>
    <col min="25" max="25" width="7.375" style="81" hidden="1" customWidth="1"/>
    <col min="26" max="33" width="6.25" style="81" hidden="1" customWidth="1"/>
    <col min="34" max="40" width="9" style="81" hidden="1" customWidth="1"/>
    <col min="41" max="41" width="10" style="81" hidden="1" customWidth="1"/>
    <col min="42" max="46" width="9" style="81" hidden="1" customWidth="1"/>
    <col min="47" max="16384" width="9" style="55"/>
  </cols>
  <sheetData>
    <row r="1" spans="1:46" ht="18" customHeight="1">
      <c r="V1" s="197"/>
    </row>
    <row r="2" spans="1:46" s="42" customFormat="1" ht="18" customHeight="1">
      <c r="A2" s="239" t="s">
        <v>228</v>
      </c>
      <c r="B2" s="239"/>
      <c r="C2" s="239"/>
      <c r="D2" s="239"/>
      <c r="E2" s="239"/>
      <c r="F2" s="239"/>
      <c r="G2" s="239"/>
      <c r="H2" s="239"/>
      <c r="I2" s="239"/>
      <c r="J2" s="40"/>
      <c r="K2" s="40"/>
      <c r="L2" s="40"/>
      <c r="M2" s="40"/>
      <c r="N2" s="40"/>
      <c r="O2" s="40"/>
      <c r="P2" s="40"/>
      <c r="Q2" s="40"/>
      <c r="R2" s="40"/>
      <c r="S2" s="40"/>
      <c r="T2" s="79"/>
      <c r="U2" s="79"/>
      <c r="V2" s="197"/>
      <c r="W2" s="79"/>
      <c r="X2" s="81"/>
      <c r="Y2" s="81"/>
      <c r="Z2" s="81"/>
      <c r="AA2" s="81"/>
      <c r="AB2" s="81"/>
      <c r="AC2" s="81"/>
      <c r="AD2" s="81"/>
      <c r="AE2" s="81"/>
      <c r="AF2" s="81"/>
      <c r="AG2" s="81"/>
      <c r="AH2" s="81"/>
      <c r="AI2" s="81"/>
      <c r="AJ2" s="81"/>
      <c r="AK2" s="81"/>
      <c r="AL2" s="81"/>
      <c r="AM2" s="81"/>
      <c r="AN2" s="81"/>
      <c r="AO2" s="81"/>
      <c r="AP2" s="81"/>
      <c r="AQ2" s="81"/>
      <c r="AR2" s="81"/>
      <c r="AS2" s="81"/>
      <c r="AT2" s="81"/>
    </row>
    <row r="3" spans="1:46" ht="18" customHeight="1">
      <c r="B3" s="56"/>
      <c r="C3" s="68"/>
      <c r="V3" s="197"/>
    </row>
    <row r="4" spans="1:46" ht="18" customHeight="1">
      <c r="A4" s="70" t="s">
        <v>229</v>
      </c>
      <c r="B4" s="50" t="s">
        <v>230</v>
      </c>
      <c r="C4" s="68"/>
      <c r="D4" s="67"/>
      <c r="V4" s="197"/>
    </row>
    <row r="5" spans="1:46" ht="18" customHeight="1">
      <c r="B5" s="176" t="s">
        <v>231</v>
      </c>
      <c r="C5" s="68"/>
      <c r="D5" s="67"/>
      <c r="V5" s="197"/>
    </row>
    <row r="6" spans="1:46" ht="8.1" customHeight="1" thickBot="1">
      <c r="B6" s="71"/>
      <c r="C6" s="68"/>
      <c r="D6" s="67"/>
      <c r="V6" s="197"/>
    </row>
    <row r="7" spans="1:46" ht="20.100000000000001" customHeight="1" thickBot="1">
      <c r="B7" s="177"/>
      <c r="C7" s="70" t="s">
        <v>232</v>
      </c>
      <c r="D7" s="67"/>
      <c r="U7" s="79" t="s">
        <v>2331</v>
      </c>
      <c r="V7" s="197">
        <v>1</v>
      </c>
      <c r="W7" s="79" t="b">
        <v>0</v>
      </c>
      <c r="X7" s="81" t="str">
        <f>IF(W7=TRUE,V7,"")</f>
        <v/>
      </c>
      <c r="Y7" s="198" t="s">
        <v>2331</v>
      </c>
      <c r="Z7" s="199" t="str">
        <f>X7&amp;X8&amp;X9&amp;X10&amp;X11</f>
        <v/>
      </c>
      <c r="AA7" s="200"/>
      <c r="AB7" s="81" t="str">
        <f>IF(W7=TRUE,1,"")</f>
        <v/>
      </c>
      <c r="AC7" s="81">
        <f>SUM(AB7:AB11)</f>
        <v>0</v>
      </c>
    </row>
    <row r="8" spans="1:46" ht="20.100000000000001" customHeight="1">
      <c r="B8" s="177"/>
      <c r="C8" s="70" t="s">
        <v>233</v>
      </c>
      <c r="D8" s="67"/>
      <c r="V8" s="197">
        <v>2</v>
      </c>
      <c r="W8" s="79" t="b">
        <v>0</v>
      </c>
      <c r="X8" s="81" t="str">
        <f t="shared" ref="X8:X11" si="0">IF(W8=TRUE,V8,"")</f>
        <v/>
      </c>
      <c r="AB8" s="81" t="str">
        <f>IF(W8=TRUE,1,"")</f>
        <v/>
      </c>
    </row>
    <row r="9" spans="1:46" ht="20.100000000000001" customHeight="1">
      <c r="B9" s="177"/>
      <c r="C9" s="70" t="s">
        <v>234</v>
      </c>
      <c r="D9" s="67"/>
      <c r="J9" s="67"/>
      <c r="V9" s="197">
        <v>3</v>
      </c>
      <c r="W9" s="79" t="b">
        <v>0</v>
      </c>
      <c r="X9" s="81" t="str">
        <f t="shared" si="0"/>
        <v/>
      </c>
      <c r="AB9" s="81" t="str">
        <f>IF(W9=TRUE,1,"")</f>
        <v/>
      </c>
    </row>
    <row r="10" spans="1:46" ht="20.100000000000001" customHeight="1">
      <c r="B10" s="177"/>
      <c r="C10" s="70" t="s">
        <v>235</v>
      </c>
      <c r="J10" s="67"/>
      <c r="V10" s="197">
        <v>4</v>
      </c>
      <c r="W10" s="79" t="b">
        <v>0</v>
      </c>
      <c r="X10" s="81" t="str">
        <f t="shared" si="0"/>
        <v/>
      </c>
      <c r="Z10" s="92" t="s">
        <v>2338</v>
      </c>
      <c r="AA10" s="92" t="s">
        <v>2339</v>
      </c>
      <c r="AB10" s="81" t="str">
        <f>IF(W10=TRUE,1,"")</f>
        <v/>
      </c>
    </row>
    <row r="11" spans="1:46" ht="20.100000000000001" customHeight="1">
      <c r="B11" s="177"/>
      <c r="C11" s="70" t="s">
        <v>236</v>
      </c>
      <c r="F11" s="252"/>
      <c r="G11" s="253"/>
      <c r="H11" s="253"/>
      <c r="I11" s="253"/>
      <c r="J11" s="253"/>
      <c r="K11" s="253"/>
      <c r="L11" s="253"/>
      <c r="M11" s="253"/>
      <c r="N11" s="253"/>
      <c r="O11" s="253"/>
      <c r="P11" s="253"/>
      <c r="Q11" s="253"/>
      <c r="R11" s="48" t="s">
        <v>3</v>
      </c>
      <c r="V11" s="197">
        <v>5</v>
      </c>
      <c r="W11" s="79" t="b">
        <v>0</v>
      </c>
      <c r="X11" s="81" t="str">
        <f t="shared" si="0"/>
        <v/>
      </c>
      <c r="Y11" s="81" t="str">
        <f>IF(W11=TRUE,1,"")</f>
        <v/>
      </c>
      <c r="Z11" s="81">
        <f>F11</f>
        <v>0</v>
      </c>
      <c r="AA11" s="81" t="str">
        <f>IF(F11="","",F11)</f>
        <v/>
      </c>
      <c r="AB11" s="81" t="str">
        <f t="shared" ref="AB11" si="1">IF(W11=TRUE,1,"")</f>
        <v/>
      </c>
    </row>
    <row r="12" spans="1:46" ht="18" customHeight="1">
      <c r="B12" s="56"/>
      <c r="C12" s="68"/>
      <c r="V12" s="197"/>
    </row>
    <row r="14" spans="1:46" ht="18" customHeight="1">
      <c r="A14" s="70" t="s">
        <v>237</v>
      </c>
      <c r="B14" s="50" t="s">
        <v>238</v>
      </c>
      <c r="V14" s="197"/>
    </row>
    <row r="15" spans="1:46" ht="18" customHeight="1">
      <c r="B15" s="50" t="s">
        <v>239</v>
      </c>
      <c r="V15" s="197"/>
    </row>
    <row r="16" spans="1:46" ht="8.1" customHeight="1" thickBot="1">
      <c r="B16" s="71"/>
      <c r="C16" s="68"/>
      <c r="D16" s="67"/>
      <c r="V16" s="197"/>
    </row>
    <row r="17" spans="1:27" ht="20.100000000000001" customHeight="1" thickBot="1">
      <c r="B17" s="177"/>
      <c r="C17" s="70" t="s">
        <v>240</v>
      </c>
      <c r="U17" s="79" t="s">
        <v>2332</v>
      </c>
      <c r="V17" s="197" t="s">
        <v>484</v>
      </c>
      <c r="W17" s="79" t="b">
        <v>0</v>
      </c>
      <c r="X17" s="81" t="str">
        <f>IF(W17=TRUE,V17,"")</f>
        <v/>
      </c>
      <c r="Y17" s="198" t="s">
        <v>2332</v>
      </c>
      <c r="Z17" s="201" t="str">
        <f>X17&amp;X18&amp;X19&amp;X20&amp;X21&amp;X22</f>
        <v/>
      </c>
      <c r="AA17" s="101"/>
    </row>
    <row r="18" spans="1:27" ht="20.100000000000001" customHeight="1">
      <c r="B18" s="177"/>
      <c r="C18" s="70" t="s">
        <v>241</v>
      </c>
      <c r="V18" s="197" t="s">
        <v>486</v>
      </c>
      <c r="W18" s="79" t="b">
        <v>0</v>
      </c>
      <c r="X18" s="81" t="str">
        <f t="shared" ref="X18:X21" si="2">IF(W18=TRUE,V18,"")</f>
        <v/>
      </c>
    </row>
    <row r="19" spans="1:27" ht="20.100000000000001" customHeight="1">
      <c r="B19" s="177"/>
      <c r="C19" s="70" t="s">
        <v>242</v>
      </c>
      <c r="V19" s="197" t="s">
        <v>487</v>
      </c>
      <c r="W19" s="79" t="b">
        <v>0</v>
      </c>
      <c r="X19" s="81" t="str">
        <f t="shared" si="2"/>
        <v/>
      </c>
    </row>
    <row r="20" spans="1:27" ht="20.100000000000001" customHeight="1">
      <c r="B20" s="177"/>
      <c r="C20" s="70" t="s">
        <v>243</v>
      </c>
      <c r="V20" s="197" t="s">
        <v>488</v>
      </c>
      <c r="W20" s="79" t="b">
        <v>0</v>
      </c>
      <c r="X20" s="81" t="str">
        <f t="shared" si="2"/>
        <v/>
      </c>
      <c r="Z20" s="92" t="s">
        <v>2338</v>
      </c>
      <c r="AA20" s="92" t="s">
        <v>2339</v>
      </c>
    </row>
    <row r="21" spans="1:27" ht="20.100000000000001" customHeight="1">
      <c r="B21" s="177"/>
      <c r="C21" s="70" t="s">
        <v>236</v>
      </c>
      <c r="F21" s="253"/>
      <c r="G21" s="253"/>
      <c r="H21" s="253"/>
      <c r="I21" s="253"/>
      <c r="J21" s="253"/>
      <c r="K21" s="253"/>
      <c r="L21" s="253"/>
      <c r="M21" s="253"/>
      <c r="N21" s="253"/>
      <c r="O21" s="253"/>
      <c r="P21" s="253"/>
      <c r="Q21" s="253"/>
      <c r="R21" s="48" t="s">
        <v>3</v>
      </c>
      <c r="V21" s="197" t="s">
        <v>489</v>
      </c>
      <c r="W21" s="79" t="b">
        <v>0</v>
      </c>
      <c r="X21" s="81" t="str">
        <f t="shared" si="2"/>
        <v/>
      </c>
      <c r="Y21" s="81" t="str">
        <f>IF(W21=TRUE,1,"")</f>
        <v/>
      </c>
      <c r="Z21" s="81">
        <f>F21</f>
        <v>0</v>
      </c>
      <c r="AA21" s="81" t="str">
        <f>IF(F21="","",F21)</f>
        <v/>
      </c>
    </row>
    <row r="22" spans="1:27" ht="20.100000000000001" customHeight="1">
      <c r="B22" s="177"/>
      <c r="C22" s="70" t="s">
        <v>244</v>
      </c>
      <c r="V22" s="197" t="s">
        <v>490</v>
      </c>
      <c r="W22" s="79" t="b">
        <v>0</v>
      </c>
      <c r="X22" s="81" t="str">
        <f>IF(W22=TRUE,V22,"")</f>
        <v/>
      </c>
    </row>
    <row r="24" spans="1:27" ht="18" customHeight="1">
      <c r="A24" s="70" t="s">
        <v>245</v>
      </c>
      <c r="B24" s="58" t="s">
        <v>246</v>
      </c>
    </row>
    <row r="25" spans="1:27" ht="18" customHeight="1">
      <c r="B25" s="76" t="s">
        <v>247</v>
      </c>
    </row>
    <row r="26" spans="1:27" ht="18" customHeight="1">
      <c r="B26" s="178" t="s">
        <v>248</v>
      </c>
      <c r="X26" s="92"/>
    </row>
    <row r="27" spans="1:27" ht="8.1" customHeight="1">
      <c r="B27" s="71"/>
      <c r="C27" s="68"/>
      <c r="D27" s="67"/>
      <c r="X27" s="92"/>
    </row>
    <row r="28" spans="1:27" ht="18" customHeight="1">
      <c r="B28" s="179"/>
      <c r="C28" s="180"/>
      <c r="D28" s="181"/>
      <c r="E28" s="324" t="s">
        <v>253</v>
      </c>
      <c r="F28" s="324"/>
      <c r="G28" s="324"/>
      <c r="H28" s="324"/>
      <c r="I28" s="324"/>
      <c r="J28" s="324"/>
      <c r="K28" s="324"/>
      <c r="L28" s="324"/>
      <c r="M28" s="324"/>
      <c r="N28" s="325" t="s">
        <v>252</v>
      </c>
      <c r="O28" s="324"/>
      <c r="P28" s="324"/>
      <c r="Q28" s="324"/>
      <c r="R28" s="326"/>
      <c r="U28" s="108"/>
      <c r="V28" s="86"/>
      <c r="X28" s="202" t="s">
        <v>2335</v>
      </c>
      <c r="Y28" s="202" t="s">
        <v>2336</v>
      </c>
    </row>
    <row r="29" spans="1:27" ht="18" customHeight="1">
      <c r="B29" s="243" t="s">
        <v>2333</v>
      </c>
      <c r="C29" s="244"/>
      <c r="D29" s="245"/>
      <c r="E29" s="321"/>
      <c r="F29" s="322"/>
      <c r="G29" s="322"/>
      <c r="H29" s="322"/>
      <c r="I29" s="322"/>
      <c r="J29" s="322"/>
      <c r="K29" s="322"/>
      <c r="L29" s="322"/>
      <c r="M29" s="323"/>
      <c r="N29" s="182" t="s">
        <v>249</v>
      </c>
      <c r="O29" s="109"/>
      <c r="P29" s="183" t="s">
        <v>250</v>
      </c>
      <c r="Q29" s="224"/>
      <c r="R29" s="184" t="s">
        <v>251</v>
      </c>
      <c r="U29" s="108" t="s">
        <v>245</v>
      </c>
      <c r="V29" s="86" t="s">
        <v>2333</v>
      </c>
      <c r="W29" s="79" t="str">
        <f>IF(E29="","",E29)</f>
        <v/>
      </c>
      <c r="X29" s="81" t="str">
        <f>IF(O29="","",O29)</f>
        <v/>
      </c>
      <c r="Y29" s="81" t="str">
        <f>IF(Q29="","",Q29)</f>
        <v/>
      </c>
    </row>
    <row r="30" spans="1:27" ht="18" customHeight="1">
      <c r="B30" s="325" t="s">
        <v>2334</v>
      </c>
      <c r="C30" s="324"/>
      <c r="D30" s="326"/>
      <c r="E30" s="321"/>
      <c r="F30" s="322"/>
      <c r="G30" s="322"/>
      <c r="H30" s="322"/>
      <c r="I30" s="322"/>
      <c r="J30" s="322"/>
      <c r="K30" s="322"/>
      <c r="L30" s="322"/>
      <c r="M30" s="323"/>
      <c r="N30" s="185" t="s">
        <v>249</v>
      </c>
      <c r="O30" s="223"/>
      <c r="P30" s="186" t="s">
        <v>250</v>
      </c>
      <c r="Q30" s="225"/>
      <c r="R30" s="187" t="s">
        <v>251</v>
      </c>
      <c r="V30" s="86" t="s">
        <v>2334</v>
      </c>
      <c r="W30" s="79" t="str">
        <f>IF(E30="","",E30)</f>
        <v/>
      </c>
      <c r="X30" s="81" t="str">
        <f>IF(O30="","",O30)</f>
        <v/>
      </c>
      <c r="Y30" s="81" t="str">
        <f>IF(Q30="","",Q30)</f>
        <v/>
      </c>
    </row>
    <row r="32" spans="1:27" ht="18" customHeight="1">
      <c r="A32" s="70" t="s">
        <v>254</v>
      </c>
      <c r="B32" s="58" t="s">
        <v>255</v>
      </c>
    </row>
    <row r="33" spans="1:29" ht="18" customHeight="1">
      <c r="B33" s="50" t="s">
        <v>256</v>
      </c>
      <c r="U33" s="108"/>
      <c r="V33" s="197"/>
    </row>
    <row r="34" spans="1:29" ht="18" customHeight="1">
      <c r="B34" s="188" t="s">
        <v>257</v>
      </c>
      <c r="V34" s="197"/>
    </row>
    <row r="35" spans="1:29" ht="8.1" customHeight="1" thickBot="1">
      <c r="B35" s="71"/>
      <c r="C35" s="68"/>
      <c r="D35" s="67"/>
      <c r="V35" s="197"/>
    </row>
    <row r="36" spans="1:29" ht="20.100000000000001" customHeight="1" thickBot="1">
      <c r="B36" s="177"/>
      <c r="C36" s="50" t="s">
        <v>258</v>
      </c>
      <c r="U36" s="108" t="s">
        <v>254</v>
      </c>
      <c r="V36" s="197" t="s">
        <v>484</v>
      </c>
      <c r="W36" s="79" t="b">
        <v>0</v>
      </c>
      <c r="X36" s="81" t="str">
        <f>IF(W36=TRUE,V36,"")</f>
        <v/>
      </c>
      <c r="Y36" s="203" t="s">
        <v>254</v>
      </c>
      <c r="Z36" s="201" t="str">
        <f>X36&amp;X37&amp;X38&amp;X39</f>
        <v/>
      </c>
      <c r="AA36" s="101"/>
      <c r="AB36" s="79"/>
      <c r="AC36" s="79"/>
    </row>
    <row r="37" spans="1:29" ht="20.100000000000001" customHeight="1">
      <c r="B37" s="177"/>
      <c r="C37" s="50" t="s">
        <v>259</v>
      </c>
      <c r="V37" s="197" t="s">
        <v>486</v>
      </c>
      <c r="W37" s="79" t="b">
        <v>0</v>
      </c>
      <c r="X37" s="81" t="str">
        <f t="shared" ref="X37:X39" si="3">IF(W37=TRUE,V37,"")</f>
        <v/>
      </c>
    </row>
    <row r="38" spans="1:29" ht="20.100000000000001" customHeight="1">
      <c r="B38" s="177"/>
      <c r="C38" s="50" t="s">
        <v>260</v>
      </c>
      <c r="V38" s="197" t="s">
        <v>487</v>
      </c>
      <c r="W38" s="79" t="b">
        <v>0</v>
      </c>
      <c r="X38" s="81" t="str">
        <f t="shared" si="3"/>
        <v/>
      </c>
      <c r="Z38" s="92" t="s">
        <v>2338</v>
      </c>
      <c r="AA38" s="92" t="s">
        <v>2339</v>
      </c>
    </row>
    <row r="39" spans="1:29" ht="20.100000000000001" customHeight="1">
      <c r="B39" s="177"/>
      <c r="C39" s="50" t="s">
        <v>261</v>
      </c>
      <c r="F39" s="253"/>
      <c r="G39" s="253"/>
      <c r="H39" s="253"/>
      <c r="I39" s="253"/>
      <c r="J39" s="253"/>
      <c r="K39" s="253"/>
      <c r="L39" s="253"/>
      <c r="M39" s="253"/>
      <c r="N39" s="253"/>
      <c r="O39" s="253"/>
      <c r="P39" s="253"/>
      <c r="Q39" s="253"/>
      <c r="R39" s="48" t="s">
        <v>3</v>
      </c>
      <c r="V39" s="197" t="s">
        <v>488</v>
      </c>
      <c r="W39" s="79" t="b">
        <v>0</v>
      </c>
      <c r="X39" s="81" t="str">
        <f t="shared" si="3"/>
        <v/>
      </c>
      <c r="Y39" s="81" t="str">
        <f>IF(W39=TRUE,1,"")</f>
        <v/>
      </c>
      <c r="Z39" s="81">
        <f>F39</f>
        <v>0</v>
      </c>
      <c r="AA39" s="81" t="str">
        <f>IF(F39="","",F39)</f>
        <v/>
      </c>
    </row>
    <row r="42" spans="1:29" ht="18" customHeight="1">
      <c r="A42" s="70" t="s">
        <v>262</v>
      </c>
      <c r="B42" s="50" t="s">
        <v>263</v>
      </c>
      <c r="U42" s="108"/>
    </row>
    <row r="43" spans="1:29" ht="18" customHeight="1">
      <c r="B43" s="50" t="s">
        <v>264</v>
      </c>
    </row>
    <row r="45" spans="1:29" ht="18" customHeight="1">
      <c r="B45" s="50" t="s">
        <v>265</v>
      </c>
    </row>
    <row r="46" spans="1:29" ht="8.1" customHeight="1" thickBot="1">
      <c r="B46" s="71"/>
      <c r="C46" s="68"/>
      <c r="D46" s="67"/>
    </row>
    <row r="47" spans="1:29" ht="20.100000000000001" customHeight="1" thickBot="1">
      <c r="B47" s="177"/>
      <c r="C47" s="70" t="s">
        <v>266</v>
      </c>
      <c r="U47" s="108" t="s">
        <v>2340</v>
      </c>
      <c r="V47" s="79" t="s">
        <v>484</v>
      </c>
      <c r="W47" s="79" t="b">
        <v>0</v>
      </c>
      <c r="X47" s="81" t="str">
        <f>IF(W47=TRUE,V47,"")</f>
        <v/>
      </c>
      <c r="Y47" s="203" t="s">
        <v>2340</v>
      </c>
      <c r="Z47" s="201" t="str">
        <f>X47&amp;X48&amp;X49&amp;X50&amp;X51&amp;X52&amp;X53&amp;X54</f>
        <v/>
      </c>
      <c r="AA47" s="101"/>
    </row>
    <row r="48" spans="1:29" ht="20.100000000000001" customHeight="1">
      <c r="B48" s="177"/>
      <c r="C48" s="70" t="s">
        <v>267</v>
      </c>
      <c r="V48" s="79" t="s">
        <v>486</v>
      </c>
      <c r="W48" s="79" t="b">
        <v>0</v>
      </c>
      <c r="X48" s="81" t="str">
        <f t="shared" ref="X48:X54" si="4">IF(W48=TRUE,V48,"")</f>
        <v/>
      </c>
    </row>
    <row r="49" spans="2:27" ht="20.100000000000001" customHeight="1">
      <c r="B49" s="177"/>
      <c r="C49" s="70" t="s">
        <v>268</v>
      </c>
      <c r="V49" s="79" t="s">
        <v>487</v>
      </c>
      <c r="W49" s="79" t="b">
        <v>0</v>
      </c>
      <c r="X49" s="81" t="str">
        <f t="shared" si="4"/>
        <v/>
      </c>
    </row>
    <row r="50" spans="2:27" ht="20.100000000000001" customHeight="1">
      <c r="B50" s="177"/>
      <c r="C50" s="70" t="s">
        <v>269</v>
      </c>
      <c r="V50" s="79" t="s">
        <v>488</v>
      </c>
      <c r="W50" s="79" t="b">
        <v>0</v>
      </c>
      <c r="X50" s="81" t="str">
        <f t="shared" si="4"/>
        <v/>
      </c>
    </row>
    <row r="51" spans="2:27" ht="20.100000000000001" customHeight="1">
      <c r="B51" s="177"/>
      <c r="C51" s="70" t="s">
        <v>271</v>
      </c>
      <c r="V51" s="79" t="s">
        <v>489</v>
      </c>
      <c r="W51" s="79" t="b">
        <v>0</v>
      </c>
      <c r="X51" s="81" t="str">
        <f>IF(W51=TRUE,V51,"")</f>
        <v/>
      </c>
    </row>
    <row r="52" spans="2:27" ht="20.100000000000001" customHeight="1" thickBot="1">
      <c r="B52" s="177"/>
      <c r="C52" s="70" t="s">
        <v>365</v>
      </c>
      <c r="V52" s="79" t="s">
        <v>490</v>
      </c>
      <c r="W52" s="79" t="b">
        <v>0</v>
      </c>
      <c r="X52" s="81" t="str">
        <f t="shared" si="4"/>
        <v/>
      </c>
    </row>
    <row r="53" spans="2:27" ht="20.100000000000001" customHeight="1">
      <c r="B53" s="177"/>
      <c r="C53" s="70" t="s">
        <v>270</v>
      </c>
      <c r="V53" s="79" t="s">
        <v>491</v>
      </c>
      <c r="W53" s="79" t="b">
        <v>0</v>
      </c>
      <c r="X53" s="81" t="str">
        <f t="shared" si="4"/>
        <v/>
      </c>
      <c r="Z53" s="92" t="s">
        <v>2338</v>
      </c>
      <c r="AA53" s="204" t="s">
        <v>2339</v>
      </c>
    </row>
    <row r="54" spans="2:27" ht="20.100000000000001" customHeight="1" thickBot="1">
      <c r="B54" s="177"/>
      <c r="C54" s="48" t="s">
        <v>272</v>
      </c>
      <c r="V54" s="79" t="s">
        <v>492</v>
      </c>
      <c r="W54" s="79" t="b">
        <v>0</v>
      </c>
      <c r="X54" s="81" t="str">
        <f t="shared" si="4"/>
        <v/>
      </c>
      <c r="Y54" s="81" t="str">
        <f>IF(W54=TRUE,1,"")</f>
        <v/>
      </c>
      <c r="Z54" s="81">
        <f>F55</f>
        <v>0</v>
      </c>
      <c r="AA54" s="205" t="str">
        <f>IF(F55="","",F55)</f>
        <v/>
      </c>
    </row>
    <row r="55" spans="2:27" ht="20.100000000000001" customHeight="1" thickBot="1">
      <c r="B55" s="177"/>
      <c r="C55" s="70" t="s">
        <v>273</v>
      </c>
      <c r="F55" s="252"/>
      <c r="G55" s="253"/>
      <c r="H55" s="253"/>
      <c r="I55" s="253"/>
      <c r="J55" s="253"/>
      <c r="K55" s="253"/>
      <c r="L55" s="253"/>
      <c r="M55" s="253"/>
      <c r="N55" s="253"/>
      <c r="O55" s="253"/>
      <c r="P55" s="253"/>
      <c r="Q55" s="253"/>
      <c r="R55" s="48" t="s">
        <v>3</v>
      </c>
      <c r="V55" s="206" t="s">
        <v>2337</v>
      </c>
      <c r="W55" s="101" t="str">
        <f>IF(B58="","",B58)</f>
        <v/>
      </c>
    </row>
    <row r="56" spans="2:27" ht="8.1" customHeight="1">
      <c r="B56" s="177"/>
      <c r="C56" s="70"/>
      <c r="F56" s="73"/>
      <c r="G56" s="73"/>
      <c r="H56" s="73"/>
      <c r="I56" s="73"/>
      <c r="J56" s="73"/>
      <c r="K56" s="73"/>
      <c r="L56" s="73"/>
      <c r="M56" s="73"/>
      <c r="N56" s="73"/>
      <c r="O56" s="73"/>
      <c r="P56" s="73"/>
      <c r="Q56" s="73"/>
      <c r="R56" s="48"/>
    </row>
    <row r="57" spans="2:27" ht="18" customHeight="1">
      <c r="B57" s="50" t="s">
        <v>274</v>
      </c>
    </row>
    <row r="58" spans="2:27" ht="18" customHeight="1">
      <c r="B58" s="329"/>
      <c r="C58" s="311"/>
      <c r="D58" s="311"/>
      <c r="E58" s="311"/>
      <c r="F58" s="311"/>
      <c r="G58" s="311"/>
      <c r="H58" s="311"/>
      <c r="I58" s="311"/>
      <c r="J58" s="311"/>
      <c r="K58" s="311"/>
      <c r="L58" s="311"/>
      <c r="M58" s="311"/>
      <c r="N58" s="311"/>
      <c r="O58" s="311"/>
      <c r="P58" s="311"/>
      <c r="Q58" s="311"/>
      <c r="R58" s="312"/>
    </row>
    <row r="59" spans="2:27" ht="18" customHeight="1">
      <c r="B59" s="313"/>
      <c r="C59" s="314"/>
      <c r="D59" s="314"/>
      <c r="E59" s="314"/>
      <c r="F59" s="314"/>
      <c r="G59" s="314"/>
      <c r="H59" s="314"/>
      <c r="I59" s="314"/>
      <c r="J59" s="314"/>
      <c r="K59" s="314"/>
      <c r="L59" s="314"/>
      <c r="M59" s="314"/>
      <c r="N59" s="314"/>
      <c r="O59" s="314"/>
      <c r="P59" s="314"/>
      <c r="Q59" s="314"/>
      <c r="R59" s="315"/>
    </row>
    <row r="61" spans="2:27" ht="18" customHeight="1">
      <c r="B61" s="50" t="s">
        <v>275</v>
      </c>
    </row>
    <row r="62" spans="2:27" ht="8.1" customHeight="1" thickBot="1">
      <c r="B62" s="177"/>
      <c r="C62" s="70"/>
      <c r="F62" s="73"/>
      <c r="G62" s="73"/>
      <c r="H62" s="73"/>
      <c r="I62" s="73"/>
      <c r="J62" s="73"/>
      <c r="K62" s="73"/>
      <c r="L62" s="73"/>
      <c r="M62" s="73"/>
      <c r="N62" s="73"/>
      <c r="O62" s="73"/>
      <c r="P62" s="73"/>
      <c r="Q62" s="73"/>
      <c r="R62" s="48"/>
    </row>
    <row r="63" spans="2:27" ht="20.100000000000001" customHeight="1" thickBot="1">
      <c r="B63" s="177"/>
      <c r="C63" s="70" t="s">
        <v>276</v>
      </c>
      <c r="U63" s="108" t="s">
        <v>2341</v>
      </c>
      <c r="V63" s="79" t="s">
        <v>484</v>
      </c>
      <c r="W63" s="79" t="b">
        <v>0</v>
      </c>
      <c r="X63" s="81" t="str">
        <f>IF(W63=TRUE,V63,"")</f>
        <v/>
      </c>
      <c r="Y63" s="203" t="s">
        <v>2341</v>
      </c>
      <c r="Z63" s="101" t="str">
        <f>X63&amp;X64&amp;X65&amp;X66&amp;X67</f>
        <v/>
      </c>
      <c r="AA63" s="101"/>
    </row>
    <row r="64" spans="2:27" ht="20.100000000000001" customHeight="1">
      <c r="B64" s="177"/>
      <c r="C64" s="70" t="s">
        <v>277</v>
      </c>
      <c r="M64" s="70"/>
      <c r="V64" s="79" t="s">
        <v>486</v>
      </c>
      <c r="W64" s="79" t="b">
        <v>0</v>
      </c>
      <c r="X64" s="81" t="str">
        <f t="shared" ref="X64:X67" si="5">IF(W64=TRUE,V64,"")</f>
        <v/>
      </c>
    </row>
    <row r="65" spans="2:27" ht="20.100000000000001" customHeight="1">
      <c r="B65" s="177"/>
      <c r="C65" s="70" t="s">
        <v>278</v>
      </c>
      <c r="V65" s="79" t="s">
        <v>487</v>
      </c>
      <c r="W65" s="79" t="b">
        <v>0</v>
      </c>
      <c r="X65" s="81" t="str">
        <f t="shared" si="5"/>
        <v/>
      </c>
    </row>
    <row r="66" spans="2:27" ht="20.100000000000001" customHeight="1">
      <c r="B66" s="177"/>
      <c r="C66" s="70" t="s">
        <v>279</v>
      </c>
      <c r="V66" s="79" t="s">
        <v>488</v>
      </c>
      <c r="W66" s="79" t="b">
        <v>0</v>
      </c>
      <c r="X66" s="81" t="str">
        <f t="shared" si="5"/>
        <v/>
      </c>
      <c r="Z66" s="92" t="s">
        <v>2338</v>
      </c>
      <c r="AA66" s="92" t="s">
        <v>2339</v>
      </c>
    </row>
    <row r="67" spans="2:27" ht="20.100000000000001" customHeight="1">
      <c r="B67" s="177"/>
      <c r="C67" s="70" t="s">
        <v>236</v>
      </c>
      <c r="F67" s="252"/>
      <c r="G67" s="253"/>
      <c r="H67" s="253"/>
      <c r="I67" s="253"/>
      <c r="J67" s="253"/>
      <c r="K67" s="253"/>
      <c r="L67" s="253"/>
      <c r="M67" s="253"/>
      <c r="N67" s="253"/>
      <c r="O67" s="253"/>
      <c r="P67" s="253"/>
      <c r="Q67" s="253"/>
      <c r="R67" s="48" t="s">
        <v>3</v>
      </c>
      <c r="V67" s="79" t="s">
        <v>489</v>
      </c>
      <c r="W67" s="79" t="b">
        <v>0</v>
      </c>
      <c r="X67" s="81" t="str">
        <f t="shared" si="5"/>
        <v/>
      </c>
      <c r="Y67" s="81" t="str">
        <f>IF(W67=TRUE,1,"")</f>
        <v/>
      </c>
      <c r="Z67" s="81">
        <f>F67</f>
        <v>0</v>
      </c>
      <c r="AA67" s="81" t="str">
        <f>IF(F67="","",F67)</f>
        <v/>
      </c>
    </row>
    <row r="68" spans="2:27" ht="8.1" customHeight="1" thickBot="1">
      <c r="B68" s="177"/>
      <c r="C68" s="70"/>
      <c r="F68" s="73"/>
      <c r="G68" s="73"/>
      <c r="H68" s="73"/>
      <c r="I68" s="73"/>
      <c r="J68" s="73"/>
      <c r="K68" s="73"/>
      <c r="L68" s="73"/>
      <c r="M68" s="73"/>
      <c r="N68" s="73"/>
      <c r="O68" s="73"/>
      <c r="P68" s="73"/>
      <c r="Q68" s="73"/>
      <c r="R68" s="48"/>
    </row>
    <row r="69" spans="2:27" ht="18" customHeight="1" thickBot="1">
      <c r="B69" s="50" t="s">
        <v>274</v>
      </c>
      <c r="V69" s="206" t="s">
        <v>2337</v>
      </c>
      <c r="W69" s="101" t="str">
        <f>IF(B70="","",B70)</f>
        <v/>
      </c>
    </row>
    <row r="70" spans="2:27" ht="18" customHeight="1" thickBot="1">
      <c r="B70" s="310"/>
      <c r="C70" s="311"/>
      <c r="D70" s="311"/>
      <c r="E70" s="311"/>
      <c r="F70" s="311"/>
      <c r="G70" s="311"/>
      <c r="H70" s="311"/>
      <c r="I70" s="311"/>
      <c r="J70" s="311"/>
      <c r="K70" s="311"/>
      <c r="L70" s="311"/>
      <c r="M70" s="311"/>
      <c r="N70" s="311"/>
      <c r="O70" s="311"/>
      <c r="P70" s="311"/>
      <c r="Q70" s="311"/>
      <c r="R70" s="312"/>
      <c r="V70" s="207"/>
    </row>
    <row r="71" spans="2:27" ht="18" customHeight="1" thickBot="1">
      <c r="B71" s="313"/>
      <c r="C71" s="314"/>
      <c r="D71" s="314"/>
      <c r="E71" s="314"/>
      <c r="F71" s="314"/>
      <c r="G71" s="314"/>
      <c r="H71" s="314"/>
      <c r="I71" s="314"/>
      <c r="J71" s="314"/>
      <c r="K71" s="314"/>
      <c r="L71" s="314"/>
      <c r="M71" s="314"/>
      <c r="N71" s="314"/>
      <c r="O71" s="314"/>
      <c r="P71" s="314"/>
      <c r="Q71" s="314"/>
      <c r="R71" s="315"/>
      <c r="U71" s="108" t="s">
        <v>2342</v>
      </c>
      <c r="V71" s="79" t="s">
        <v>484</v>
      </c>
      <c r="W71" s="79" t="b">
        <v>0</v>
      </c>
      <c r="X71" s="81" t="str">
        <f>IF(W71=TRUE,V71,"")</f>
        <v/>
      </c>
      <c r="Y71" s="203" t="s">
        <v>2342</v>
      </c>
      <c r="Z71" s="201" t="str">
        <f>X71&amp;X72&amp;X73&amp;X74&amp;X75&amp;X76&amp;X77</f>
        <v/>
      </c>
      <c r="AA71" s="101"/>
    </row>
    <row r="72" spans="2:27" ht="18" customHeight="1">
      <c r="V72" s="79" t="s">
        <v>486</v>
      </c>
      <c r="W72" s="79" t="b">
        <v>0</v>
      </c>
      <c r="X72" s="81" t="str">
        <f t="shared" ref="X72:X77" si="6">IF(W72=TRUE,V72,"")</f>
        <v/>
      </c>
    </row>
    <row r="73" spans="2:27" ht="18" customHeight="1">
      <c r="B73" s="50" t="s">
        <v>280</v>
      </c>
      <c r="M73" s="70"/>
      <c r="U73" s="108"/>
      <c r="V73" s="79" t="s">
        <v>487</v>
      </c>
      <c r="W73" s="79" t="b">
        <v>0</v>
      </c>
      <c r="X73" s="81" t="str">
        <f t="shared" si="6"/>
        <v/>
      </c>
    </row>
    <row r="74" spans="2:27" ht="8.1" customHeight="1">
      <c r="B74" s="177"/>
      <c r="C74" s="70"/>
      <c r="F74" s="73"/>
      <c r="G74" s="73"/>
      <c r="H74" s="73"/>
      <c r="I74" s="73"/>
      <c r="J74" s="73"/>
      <c r="K74" s="73"/>
      <c r="L74" s="73"/>
      <c r="M74" s="73"/>
      <c r="N74" s="73"/>
      <c r="O74" s="73"/>
      <c r="P74" s="73"/>
      <c r="Q74" s="73"/>
      <c r="R74" s="48"/>
      <c r="V74" s="79" t="s">
        <v>488</v>
      </c>
      <c r="W74" s="79" t="b">
        <v>0</v>
      </c>
      <c r="X74" s="81" t="str">
        <f t="shared" si="6"/>
        <v/>
      </c>
    </row>
    <row r="75" spans="2:27" ht="20.100000000000001" customHeight="1" thickBot="1">
      <c r="B75" s="177"/>
      <c r="C75" s="70" t="s">
        <v>281</v>
      </c>
      <c r="K75" s="177"/>
      <c r="L75" s="70" t="s">
        <v>285</v>
      </c>
      <c r="M75" s="70"/>
      <c r="U75" s="108"/>
      <c r="V75" s="79" t="s">
        <v>489</v>
      </c>
      <c r="W75" s="79" t="b">
        <v>0</v>
      </c>
      <c r="X75" s="81" t="str">
        <f t="shared" si="6"/>
        <v/>
      </c>
    </row>
    <row r="76" spans="2:27" ht="20.100000000000001" customHeight="1">
      <c r="B76" s="177"/>
      <c r="C76" s="70" t="s">
        <v>282</v>
      </c>
      <c r="K76" s="177"/>
      <c r="L76" s="70" t="s">
        <v>286</v>
      </c>
      <c r="M76" s="70"/>
      <c r="V76" s="79" t="s">
        <v>490</v>
      </c>
      <c r="W76" s="79" t="b">
        <v>0</v>
      </c>
      <c r="X76" s="81" t="str">
        <f t="shared" si="6"/>
        <v/>
      </c>
      <c r="Z76" s="92" t="s">
        <v>2338</v>
      </c>
      <c r="AA76" s="204" t="s">
        <v>2339</v>
      </c>
    </row>
    <row r="77" spans="2:27" ht="20.100000000000001" customHeight="1" thickBot="1">
      <c r="B77" s="177"/>
      <c r="C77" s="70" t="s">
        <v>283</v>
      </c>
      <c r="K77" s="177"/>
      <c r="L77" s="70" t="s">
        <v>287</v>
      </c>
      <c r="M77" s="70"/>
      <c r="V77" s="79" t="s">
        <v>491</v>
      </c>
      <c r="W77" s="79" t="b">
        <v>0</v>
      </c>
      <c r="X77" s="81" t="str">
        <f t="shared" si="6"/>
        <v/>
      </c>
      <c r="Y77" s="81" t="str">
        <f>IF(W77=TRUE,1,"")</f>
        <v/>
      </c>
      <c r="Z77" s="81">
        <f>F78</f>
        <v>0</v>
      </c>
      <c r="AA77" s="205" t="str">
        <f>IF(F78="","",F78)</f>
        <v/>
      </c>
    </row>
    <row r="78" spans="2:27" ht="20.100000000000001" customHeight="1" thickBot="1">
      <c r="B78" s="177"/>
      <c r="C78" s="70" t="s">
        <v>284</v>
      </c>
      <c r="F78" s="252"/>
      <c r="G78" s="253"/>
      <c r="H78" s="253"/>
      <c r="I78" s="253"/>
      <c r="J78" s="253"/>
      <c r="K78" s="253"/>
      <c r="L78" s="253"/>
      <c r="M78" s="253"/>
      <c r="N78" s="253"/>
      <c r="O78" s="253"/>
      <c r="P78" s="253"/>
      <c r="Q78" s="253"/>
      <c r="R78" s="48" t="s">
        <v>3</v>
      </c>
      <c r="V78" s="100" t="s">
        <v>2339</v>
      </c>
      <c r="W78" s="101" t="str">
        <f>IF(B81="","",B81)</f>
        <v/>
      </c>
    </row>
    <row r="79" spans="2:27" ht="8.1" customHeight="1">
      <c r="B79" s="177"/>
      <c r="C79" s="70"/>
      <c r="F79" s="73"/>
      <c r="G79" s="73"/>
      <c r="H79" s="73"/>
      <c r="I79" s="73"/>
      <c r="J79" s="73"/>
      <c r="K79" s="73"/>
      <c r="L79" s="73"/>
      <c r="M79" s="73"/>
      <c r="N79" s="73"/>
      <c r="O79" s="73"/>
      <c r="P79" s="73"/>
      <c r="Q79" s="73"/>
      <c r="R79" s="48"/>
    </row>
    <row r="80" spans="2:27" ht="18" customHeight="1">
      <c r="B80" s="50" t="s">
        <v>274</v>
      </c>
    </row>
    <row r="81" spans="1:28" ht="18" customHeight="1">
      <c r="B81" s="310"/>
      <c r="C81" s="311"/>
      <c r="D81" s="311"/>
      <c r="E81" s="311"/>
      <c r="F81" s="311"/>
      <c r="G81" s="311"/>
      <c r="H81" s="311"/>
      <c r="I81" s="311"/>
      <c r="J81" s="311"/>
      <c r="K81" s="311"/>
      <c r="L81" s="311"/>
      <c r="M81" s="311"/>
      <c r="N81" s="311"/>
      <c r="O81" s="311"/>
      <c r="P81" s="311"/>
      <c r="Q81" s="311"/>
      <c r="R81" s="312"/>
    </row>
    <row r="82" spans="1:28" ht="18" customHeight="1">
      <c r="B82" s="313"/>
      <c r="C82" s="314"/>
      <c r="D82" s="314"/>
      <c r="E82" s="314"/>
      <c r="F82" s="314"/>
      <c r="G82" s="314"/>
      <c r="H82" s="314"/>
      <c r="I82" s="314"/>
      <c r="J82" s="314"/>
      <c r="K82" s="314"/>
      <c r="L82" s="314"/>
      <c r="M82" s="314"/>
      <c r="N82" s="314"/>
      <c r="O82" s="314"/>
      <c r="P82" s="314"/>
      <c r="Q82" s="314"/>
      <c r="R82" s="315"/>
    </row>
    <row r="84" spans="1:28" ht="18" customHeight="1" thickBot="1"/>
    <row r="85" spans="1:28" ht="18" customHeight="1" thickBot="1">
      <c r="A85" s="70" t="s">
        <v>288</v>
      </c>
      <c r="B85" s="50" t="s">
        <v>363</v>
      </c>
      <c r="U85" s="108" t="s">
        <v>288</v>
      </c>
      <c r="V85" s="79">
        <v>1</v>
      </c>
      <c r="W85" s="79" t="b">
        <v>0</v>
      </c>
      <c r="X85" s="81" t="str">
        <f>IF(W85=TRUE,V85,"")</f>
        <v/>
      </c>
      <c r="Y85" s="108">
        <f>COUNTIF(W85:W86,TRUE)</f>
        <v>0</v>
      </c>
      <c r="Z85" s="203" t="s">
        <v>288</v>
      </c>
      <c r="AA85" s="101" t="str">
        <f>X85&amp;X86</f>
        <v/>
      </c>
    </row>
    <row r="86" spans="1:28" ht="18" customHeight="1">
      <c r="B86" s="176" t="s">
        <v>231</v>
      </c>
      <c r="V86" s="79">
        <v>2</v>
      </c>
      <c r="W86" s="79" t="b">
        <v>0</v>
      </c>
      <c r="X86" s="81" t="str">
        <f t="shared" ref="X86:X97" si="7">IF(W86=TRUE,V86,"")</f>
        <v/>
      </c>
    </row>
    <row r="87" spans="1:28" ht="8.1" customHeight="1" thickBot="1">
      <c r="B87" s="177"/>
      <c r="C87" s="70"/>
      <c r="F87" s="73"/>
      <c r="G87" s="73"/>
      <c r="H87" s="73"/>
      <c r="I87" s="73"/>
      <c r="J87" s="73"/>
      <c r="K87" s="73"/>
      <c r="L87" s="73"/>
      <c r="M87" s="73"/>
      <c r="N87" s="73"/>
      <c r="O87" s="73"/>
      <c r="P87" s="73"/>
      <c r="Q87" s="73"/>
      <c r="R87" s="48"/>
      <c r="X87" s="81" t="str">
        <f t="shared" si="7"/>
        <v/>
      </c>
    </row>
    <row r="88" spans="1:28" ht="20.100000000000001" customHeight="1" thickBot="1">
      <c r="B88" s="177"/>
      <c r="C88" s="70" t="s">
        <v>289</v>
      </c>
      <c r="J88" s="177"/>
      <c r="K88" s="70" t="s">
        <v>290</v>
      </c>
      <c r="U88" s="108" t="s">
        <v>2343</v>
      </c>
      <c r="V88" s="79" t="s">
        <v>484</v>
      </c>
      <c r="W88" s="79" t="b">
        <v>0</v>
      </c>
      <c r="X88" s="81" t="str">
        <f t="shared" si="7"/>
        <v/>
      </c>
      <c r="Y88" s="203" t="s">
        <v>2343</v>
      </c>
      <c r="Z88" s="201" t="str">
        <f>X88&amp;X89&amp;X90&amp;X91&amp;X92&amp;X93&amp;X94&amp;X95&amp;X96&amp;X97</f>
        <v/>
      </c>
      <c r="AA88" s="201"/>
      <c r="AB88" s="101"/>
    </row>
    <row r="89" spans="1:28" ht="18" customHeight="1">
      <c r="V89" s="79" t="s">
        <v>486</v>
      </c>
      <c r="W89" s="79" t="b">
        <v>0</v>
      </c>
      <c r="X89" s="81" t="str">
        <f t="shared" si="7"/>
        <v/>
      </c>
    </row>
    <row r="90" spans="1:28" ht="18" customHeight="1">
      <c r="A90" s="70" t="s">
        <v>291</v>
      </c>
      <c r="B90" s="58" t="s">
        <v>292</v>
      </c>
      <c r="V90" s="79" t="s">
        <v>487</v>
      </c>
      <c r="W90" s="79" t="b">
        <v>0</v>
      </c>
      <c r="X90" s="81" t="str">
        <f t="shared" si="7"/>
        <v/>
      </c>
    </row>
    <row r="91" spans="1:28" ht="18" customHeight="1">
      <c r="B91" s="50" t="s">
        <v>293</v>
      </c>
      <c r="V91" s="79" t="s">
        <v>488</v>
      </c>
      <c r="W91" s="79" t="b">
        <v>0</v>
      </c>
      <c r="X91" s="81" t="str">
        <f t="shared" si="7"/>
        <v/>
      </c>
    </row>
    <row r="92" spans="1:28" ht="18" customHeight="1">
      <c r="B92" s="188" t="s">
        <v>133</v>
      </c>
      <c r="V92" s="79" t="s">
        <v>489</v>
      </c>
      <c r="W92" s="79" t="b">
        <v>0</v>
      </c>
      <c r="X92" s="81" t="str">
        <f t="shared" si="7"/>
        <v/>
      </c>
    </row>
    <row r="93" spans="1:28" ht="8.1" customHeight="1">
      <c r="B93" s="177"/>
      <c r="C93" s="70"/>
      <c r="F93" s="73"/>
      <c r="G93" s="73"/>
      <c r="H93" s="73"/>
      <c r="I93" s="73"/>
      <c r="J93" s="73"/>
      <c r="K93" s="73"/>
      <c r="L93" s="73"/>
      <c r="M93" s="73"/>
      <c r="N93" s="73"/>
      <c r="O93" s="73"/>
      <c r="P93" s="73"/>
      <c r="Q93" s="73"/>
      <c r="R93" s="48"/>
      <c r="V93" s="79" t="s">
        <v>490</v>
      </c>
      <c r="W93" s="79" t="b">
        <v>0</v>
      </c>
      <c r="X93" s="81" t="str">
        <f t="shared" si="7"/>
        <v/>
      </c>
    </row>
    <row r="94" spans="1:28" ht="20.100000000000001" customHeight="1">
      <c r="B94" s="177"/>
      <c r="C94" s="70" t="s">
        <v>294</v>
      </c>
      <c r="K94" s="177"/>
      <c r="L94" s="70" t="s">
        <v>299</v>
      </c>
      <c r="V94" s="79" t="s">
        <v>491</v>
      </c>
      <c r="W94" s="79" t="b">
        <v>0</v>
      </c>
      <c r="X94" s="81" t="str">
        <f t="shared" si="7"/>
        <v/>
      </c>
    </row>
    <row r="95" spans="1:28" ht="20.100000000000001" customHeight="1" thickBot="1">
      <c r="B95" s="177"/>
      <c r="C95" s="70" t="s">
        <v>295</v>
      </c>
      <c r="K95" s="177"/>
      <c r="L95" s="70" t="s">
        <v>302</v>
      </c>
      <c r="V95" s="79" t="s">
        <v>492</v>
      </c>
      <c r="W95" s="79" t="b">
        <v>0</v>
      </c>
      <c r="X95" s="81" t="str">
        <f t="shared" si="7"/>
        <v/>
      </c>
    </row>
    <row r="96" spans="1:28" ht="20.100000000000001" customHeight="1">
      <c r="B96" s="177"/>
      <c r="C96" s="70" t="s">
        <v>297</v>
      </c>
      <c r="K96" s="177"/>
      <c r="L96" s="70" t="s">
        <v>300</v>
      </c>
      <c r="V96" s="79" t="s">
        <v>493</v>
      </c>
      <c r="W96" s="79" t="b">
        <v>0</v>
      </c>
      <c r="X96" s="81" t="str">
        <f t="shared" si="7"/>
        <v/>
      </c>
      <c r="Z96" s="92" t="s">
        <v>2338</v>
      </c>
      <c r="AA96" s="204" t="s">
        <v>2339</v>
      </c>
    </row>
    <row r="97" spans="1:35" ht="20.100000000000001" customHeight="1" thickBot="1">
      <c r="B97" s="177"/>
      <c r="C97" s="70" t="s">
        <v>296</v>
      </c>
      <c r="K97" s="177"/>
      <c r="L97" s="70" t="s">
        <v>301</v>
      </c>
      <c r="V97" s="79" t="s">
        <v>494</v>
      </c>
      <c r="W97" s="79" t="b">
        <v>0</v>
      </c>
      <c r="X97" s="81" t="str">
        <f t="shared" si="7"/>
        <v/>
      </c>
      <c r="Y97" s="81" t="str">
        <f>IF(W97=TRUE,1,"")</f>
        <v/>
      </c>
      <c r="Z97" s="81">
        <f>O98</f>
        <v>0</v>
      </c>
      <c r="AA97" s="205" t="str">
        <f>IF(O98="","",O98)</f>
        <v/>
      </c>
    </row>
    <row r="98" spans="1:35" ht="20.100000000000001" customHeight="1">
      <c r="B98" s="177"/>
      <c r="C98" s="70" t="s">
        <v>298</v>
      </c>
      <c r="K98" s="177"/>
      <c r="L98" s="70" t="s">
        <v>131</v>
      </c>
      <c r="O98" s="253"/>
      <c r="P98" s="253"/>
      <c r="Q98" s="253"/>
      <c r="R98" s="253"/>
      <c r="S98" s="48" t="s">
        <v>370</v>
      </c>
    </row>
    <row r="101" spans="1:35" ht="18" customHeight="1">
      <c r="A101" s="70" t="s">
        <v>303</v>
      </c>
      <c r="B101" s="50" t="s">
        <v>304</v>
      </c>
      <c r="T101" s="108" t="s">
        <v>303</v>
      </c>
    </row>
    <row r="102" spans="1:35" ht="18" customHeight="1">
      <c r="B102" s="50" t="s">
        <v>305</v>
      </c>
    </row>
    <row r="103" spans="1:35" ht="18" customHeight="1">
      <c r="B103" s="188" t="s">
        <v>306</v>
      </c>
      <c r="W103" s="79">
        <v>1</v>
      </c>
      <c r="X103" s="79">
        <v>2</v>
      </c>
      <c r="Y103" s="79">
        <v>3</v>
      </c>
      <c r="Z103" s="79">
        <v>4</v>
      </c>
      <c r="AA103" s="79">
        <v>5</v>
      </c>
      <c r="AB103" s="79">
        <v>6</v>
      </c>
      <c r="AC103" s="79">
        <v>7</v>
      </c>
      <c r="AD103" s="79">
        <v>8</v>
      </c>
      <c r="AE103" s="79">
        <v>9</v>
      </c>
      <c r="AF103" s="79">
        <v>10</v>
      </c>
      <c r="AG103" s="79">
        <v>11</v>
      </c>
    </row>
    <row r="104" spans="1:35" ht="8.1" customHeight="1">
      <c r="B104" s="177"/>
      <c r="C104" s="70"/>
      <c r="F104" s="73"/>
      <c r="G104" s="73"/>
      <c r="H104" s="73"/>
      <c r="I104" s="73"/>
      <c r="J104" s="73"/>
      <c r="K104" s="73"/>
      <c r="L104" s="73"/>
      <c r="M104" s="73"/>
      <c r="N104" s="73"/>
      <c r="O104" s="73"/>
      <c r="P104" s="73"/>
      <c r="Q104" s="73"/>
      <c r="R104" s="48"/>
    </row>
    <row r="105" spans="1:35" ht="68.25" customHeight="1">
      <c r="B105" s="305" t="s">
        <v>318</v>
      </c>
      <c r="C105" s="305"/>
      <c r="D105" s="305"/>
      <c r="E105" s="305"/>
      <c r="F105" s="305"/>
      <c r="G105" s="305"/>
      <c r="H105" s="305"/>
      <c r="I105" s="189" t="s">
        <v>317</v>
      </c>
      <c r="J105" s="189" t="s">
        <v>316</v>
      </c>
      <c r="K105" s="189" t="s">
        <v>315</v>
      </c>
      <c r="L105" s="189" t="s">
        <v>314</v>
      </c>
      <c r="M105" s="189" t="s">
        <v>313</v>
      </c>
      <c r="N105" s="189" t="s">
        <v>312</v>
      </c>
      <c r="O105" s="189" t="s">
        <v>311</v>
      </c>
      <c r="P105" s="189" t="s">
        <v>310</v>
      </c>
      <c r="Q105" s="189" t="s">
        <v>309</v>
      </c>
      <c r="R105" s="189" t="s">
        <v>308</v>
      </c>
      <c r="S105" s="189" t="s">
        <v>307</v>
      </c>
      <c r="U105" s="108" t="s">
        <v>303</v>
      </c>
      <c r="V105" s="86" t="s">
        <v>2344</v>
      </c>
      <c r="W105" s="208" t="s">
        <v>317</v>
      </c>
      <c r="X105" s="208" t="s">
        <v>316</v>
      </c>
      <c r="Y105" s="208" t="s">
        <v>315</v>
      </c>
      <c r="Z105" s="208" t="s">
        <v>314</v>
      </c>
      <c r="AA105" s="208" t="s">
        <v>313</v>
      </c>
      <c r="AB105" s="208" t="s">
        <v>312</v>
      </c>
      <c r="AC105" s="208" t="s">
        <v>311</v>
      </c>
      <c r="AD105" s="208" t="s">
        <v>310</v>
      </c>
      <c r="AE105" s="208" t="s">
        <v>309</v>
      </c>
      <c r="AF105" s="208" t="s">
        <v>308</v>
      </c>
      <c r="AG105" s="208" t="s">
        <v>307</v>
      </c>
    </row>
    <row r="106" spans="1:35" ht="18" customHeight="1" thickBot="1">
      <c r="B106" s="327" t="s">
        <v>319</v>
      </c>
      <c r="C106" s="328"/>
      <c r="D106" s="328"/>
      <c r="E106" s="328"/>
      <c r="F106" s="328"/>
      <c r="G106" s="328"/>
      <c r="H106" s="328"/>
      <c r="I106" s="190"/>
      <c r="J106" s="191" t="s">
        <v>320</v>
      </c>
      <c r="K106" s="191" t="s">
        <v>320</v>
      </c>
      <c r="L106" s="191" t="s">
        <v>320</v>
      </c>
      <c r="M106" s="190"/>
      <c r="N106" s="190"/>
      <c r="O106" s="191" t="s">
        <v>320</v>
      </c>
      <c r="P106" s="191" t="s">
        <v>320</v>
      </c>
      <c r="Q106" s="190"/>
      <c r="R106" s="190"/>
      <c r="S106" s="191" t="s">
        <v>320</v>
      </c>
      <c r="U106" s="86" t="s">
        <v>2338</v>
      </c>
      <c r="W106" s="209"/>
      <c r="X106" s="209"/>
      <c r="Y106" s="209"/>
      <c r="Z106" s="209"/>
      <c r="AA106" s="209"/>
      <c r="AB106" s="209"/>
      <c r="AC106" s="209"/>
      <c r="AD106" s="209"/>
      <c r="AE106" s="209"/>
      <c r="AF106" s="209"/>
      <c r="AG106" s="209"/>
    </row>
    <row r="107" spans="1:35" ht="18" customHeight="1">
      <c r="B107" s="308"/>
      <c r="C107" s="308"/>
      <c r="D107" s="308"/>
      <c r="E107" s="308"/>
      <c r="F107" s="308"/>
      <c r="G107" s="308"/>
      <c r="H107" s="308"/>
      <c r="I107" s="226"/>
      <c r="J107" s="227"/>
      <c r="K107" s="227"/>
      <c r="L107" s="227"/>
      <c r="M107" s="227"/>
      <c r="N107" s="227"/>
      <c r="O107" s="227"/>
      <c r="P107" s="227"/>
      <c r="Q107" s="227"/>
      <c r="R107" s="227"/>
      <c r="S107" s="227"/>
      <c r="U107" s="79">
        <f>B107</f>
        <v>0</v>
      </c>
      <c r="V107" s="79" t="str">
        <f>IF(B107="","",B107)</f>
        <v/>
      </c>
      <c r="W107" s="209" t="str">
        <f>IF(I107="○","1,","")</f>
        <v/>
      </c>
      <c r="X107" s="209" t="str">
        <f>IF(J107="○","2,","")</f>
        <v/>
      </c>
      <c r="Y107" s="209" t="str">
        <f>IF(K107="○","3,","")</f>
        <v/>
      </c>
      <c r="Z107" s="209" t="str">
        <f>IF(L107="○","4,","")</f>
        <v/>
      </c>
      <c r="AA107" s="209" t="str">
        <f>IF(M107="○","5,","")</f>
        <v/>
      </c>
      <c r="AB107" s="209" t="str">
        <f>IF(N107="○","6,","")</f>
        <v/>
      </c>
      <c r="AC107" s="209" t="str">
        <f>IF(O107="○","7,","")</f>
        <v/>
      </c>
      <c r="AD107" s="209" t="str">
        <f>IF(P107="○","8,","")</f>
        <v/>
      </c>
      <c r="AE107" s="209" t="str">
        <f>IF(Q107="○","9,","")</f>
        <v/>
      </c>
      <c r="AF107" s="209" t="str">
        <f>IF(R107="○","10,","")</f>
        <v/>
      </c>
      <c r="AG107" s="210" t="str">
        <f>IF(S107="○","11,","")</f>
        <v/>
      </c>
      <c r="AH107" s="211" t="str">
        <f>W107&amp;X107&amp;Y107&amp;Z107&amp;AA107&amp;AB107&amp;AC107&amp;AD107&amp;AE107&amp;AF107&amp;AG107</f>
        <v/>
      </c>
      <c r="AI107" s="212"/>
    </row>
    <row r="108" spans="1:35" ht="18" customHeight="1">
      <c r="B108" s="308"/>
      <c r="C108" s="308"/>
      <c r="D108" s="308"/>
      <c r="E108" s="308"/>
      <c r="F108" s="308"/>
      <c r="G108" s="308"/>
      <c r="H108" s="308"/>
      <c r="I108" s="227"/>
      <c r="J108" s="227"/>
      <c r="K108" s="227"/>
      <c r="L108" s="227"/>
      <c r="M108" s="227"/>
      <c r="N108" s="227"/>
      <c r="O108" s="227"/>
      <c r="P108" s="227"/>
      <c r="Q108" s="227"/>
      <c r="R108" s="227"/>
      <c r="S108" s="227"/>
      <c r="U108" s="79">
        <f>B108</f>
        <v>0</v>
      </c>
      <c r="V108" s="79" t="str">
        <f t="shared" ref="V108:V109" si="8">IF(B108="","",B108)</f>
        <v/>
      </c>
      <c r="W108" s="209" t="str">
        <f t="shared" ref="W108" si="9">IF(I108="○","1,","")</f>
        <v/>
      </c>
      <c r="X108" s="209" t="str">
        <f t="shared" ref="X108:X109" si="10">IF(J108="○","2,","")</f>
        <v/>
      </c>
      <c r="Y108" s="209" t="str">
        <f t="shared" ref="Y108:Y109" si="11">IF(K108="○","3,","")</f>
        <v/>
      </c>
      <c r="Z108" s="209" t="str">
        <f t="shared" ref="Z108:Z109" si="12">IF(L108="○","4,","")</f>
        <v/>
      </c>
      <c r="AA108" s="209" t="str">
        <f t="shared" ref="AA108:AA109" si="13">IF(M108="○","5,","")</f>
        <v/>
      </c>
      <c r="AB108" s="209" t="str">
        <f t="shared" ref="AB108:AB109" si="14">IF(N108="○","6,","")</f>
        <v/>
      </c>
      <c r="AC108" s="209" t="str">
        <f t="shared" ref="AC108:AC109" si="15">IF(O108="○","7,","")</f>
        <v/>
      </c>
      <c r="AD108" s="209" t="str">
        <f t="shared" ref="AD108:AD109" si="16">IF(P108="○","8,","")</f>
        <v/>
      </c>
      <c r="AE108" s="209" t="str">
        <f t="shared" ref="AE108:AE109" si="17">IF(Q108="○","9,","")</f>
        <v/>
      </c>
      <c r="AF108" s="209" t="str">
        <f t="shared" ref="AF108:AF109" si="18">IF(R108="○","10,","")</f>
        <v/>
      </c>
      <c r="AG108" s="210" t="str">
        <f t="shared" ref="AG108" si="19">IF(S108="○","11,","")</f>
        <v/>
      </c>
      <c r="AH108" s="213" t="str">
        <f t="shared" ref="AH108:AH109" si="20">W108&amp;X108&amp;Y108&amp;Z108&amp;AA108&amp;AB108&amp;AC108&amp;AD108&amp;AE108&amp;AF108&amp;AG108</f>
        <v/>
      </c>
      <c r="AI108" s="214"/>
    </row>
    <row r="109" spans="1:35" ht="18" customHeight="1" thickBot="1">
      <c r="B109" s="308"/>
      <c r="C109" s="308"/>
      <c r="D109" s="308"/>
      <c r="E109" s="308"/>
      <c r="F109" s="308"/>
      <c r="G109" s="308"/>
      <c r="H109" s="308"/>
      <c r="I109" s="227"/>
      <c r="J109" s="227"/>
      <c r="K109" s="227"/>
      <c r="L109" s="227"/>
      <c r="M109" s="227"/>
      <c r="N109" s="227"/>
      <c r="O109" s="227"/>
      <c r="P109" s="227"/>
      <c r="Q109" s="227"/>
      <c r="R109" s="227"/>
      <c r="S109" s="227"/>
      <c r="U109" s="79">
        <f>B109</f>
        <v>0</v>
      </c>
      <c r="V109" s="79" t="str">
        <f t="shared" si="8"/>
        <v/>
      </c>
      <c r="W109" s="209" t="str">
        <f>IF(I109="○","1,","")</f>
        <v/>
      </c>
      <c r="X109" s="209" t="str">
        <f t="shared" si="10"/>
        <v/>
      </c>
      <c r="Y109" s="209" t="str">
        <f t="shared" si="11"/>
        <v/>
      </c>
      <c r="Z109" s="209" t="str">
        <f t="shared" si="12"/>
        <v/>
      </c>
      <c r="AA109" s="209" t="str">
        <f t="shared" si="13"/>
        <v/>
      </c>
      <c r="AB109" s="209" t="str">
        <f t="shared" si="14"/>
        <v/>
      </c>
      <c r="AC109" s="209" t="str">
        <f t="shared" si="15"/>
        <v/>
      </c>
      <c r="AD109" s="209" t="str">
        <f t="shared" si="16"/>
        <v/>
      </c>
      <c r="AE109" s="209" t="str">
        <f t="shared" si="17"/>
        <v/>
      </c>
      <c r="AF109" s="209" t="str">
        <f t="shared" si="18"/>
        <v/>
      </c>
      <c r="AG109" s="210" t="str">
        <f>IF(S109="○","11,","")</f>
        <v/>
      </c>
      <c r="AH109" s="215" t="str">
        <f t="shared" si="20"/>
        <v/>
      </c>
      <c r="AI109" s="216"/>
    </row>
    <row r="110" spans="1:35" ht="18" customHeight="1">
      <c r="U110" s="86" t="s">
        <v>2345</v>
      </c>
      <c r="V110" s="79" t="str">
        <f>IF(B112="","",B112)</f>
        <v/>
      </c>
    </row>
    <row r="111" spans="1:35" ht="18" customHeight="1">
      <c r="B111" s="50" t="s">
        <v>321</v>
      </c>
    </row>
    <row r="112" spans="1:35" ht="18" customHeight="1">
      <c r="B112" s="310"/>
      <c r="C112" s="311"/>
      <c r="D112" s="311"/>
      <c r="E112" s="311"/>
      <c r="F112" s="311"/>
      <c r="G112" s="311"/>
      <c r="H112" s="311"/>
      <c r="I112" s="311"/>
      <c r="J112" s="311"/>
      <c r="K112" s="311"/>
      <c r="L112" s="311"/>
      <c r="M112" s="311"/>
      <c r="N112" s="311"/>
      <c r="O112" s="311"/>
      <c r="P112" s="311"/>
      <c r="Q112" s="311"/>
      <c r="R112" s="312"/>
    </row>
    <row r="113" spans="1:41" ht="18" customHeight="1">
      <c r="B113" s="313"/>
      <c r="C113" s="314"/>
      <c r="D113" s="314"/>
      <c r="E113" s="314"/>
      <c r="F113" s="314"/>
      <c r="G113" s="314"/>
      <c r="H113" s="314"/>
      <c r="I113" s="314"/>
      <c r="J113" s="314"/>
      <c r="K113" s="314"/>
      <c r="L113" s="314"/>
      <c r="M113" s="314"/>
      <c r="N113" s="314"/>
      <c r="O113" s="314"/>
      <c r="P113" s="314"/>
      <c r="Q113" s="314"/>
      <c r="R113" s="315"/>
    </row>
    <row r="116" spans="1:41" ht="18" customHeight="1">
      <c r="A116" s="70" t="s">
        <v>322</v>
      </c>
      <c r="B116" s="50" t="s">
        <v>323</v>
      </c>
    </row>
    <row r="117" spans="1:41" ht="18" customHeight="1">
      <c r="B117" s="50" t="s">
        <v>324</v>
      </c>
    </row>
    <row r="118" spans="1:41" ht="8.1" customHeight="1">
      <c r="B118" s="177"/>
      <c r="C118" s="70"/>
      <c r="F118" s="73"/>
      <c r="G118" s="73"/>
      <c r="H118" s="73"/>
      <c r="I118" s="73"/>
      <c r="J118" s="73"/>
      <c r="K118" s="73"/>
      <c r="L118" s="73"/>
      <c r="M118" s="73"/>
      <c r="N118" s="73"/>
      <c r="O118" s="73"/>
      <c r="P118" s="73"/>
      <c r="Q118" s="73"/>
      <c r="R118" s="48"/>
    </row>
    <row r="119" spans="1:41" ht="18" customHeight="1">
      <c r="C119" s="305"/>
      <c r="D119" s="305"/>
      <c r="E119" s="305"/>
      <c r="F119" s="305"/>
      <c r="G119" s="305"/>
      <c r="H119" s="305"/>
      <c r="I119" s="316" t="s">
        <v>326</v>
      </c>
      <c r="J119" s="305"/>
      <c r="K119" s="316" t="s">
        <v>2358</v>
      </c>
      <c r="L119" s="305"/>
      <c r="M119" s="316" t="s">
        <v>2360</v>
      </c>
      <c r="N119" s="305"/>
      <c r="O119" s="316" t="s">
        <v>325</v>
      </c>
      <c r="P119" s="316"/>
      <c r="Q119" s="316" t="s">
        <v>2363</v>
      </c>
      <c r="R119" s="316"/>
      <c r="W119" s="217"/>
      <c r="X119" s="79">
        <v>1</v>
      </c>
      <c r="Y119" s="79">
        <v>2</v>
      </c>
      <c r="Z119" s="79">
        <v>3</v>
      </c>
      <c r="AA119" s="79">
        <v>4</v>
      </c>
      <c r="AB119" s="79">
        <v>5</v>
      </c>
      <c r="AC119" s="217"/>
      <c r="AD119" s="217"/>
      <c r="AE119" s="217"/>
      <c r="AF119" s="217"/>
      <c r="AH119" s="92" t="s">
        <v>2380</v>
      </c>
    </row>
    <row r="120" spans="1:41" ht="18" customHeight="1">
      <c r="C120" s="305"/>
      <c r="D120" s="305"/>
      <c r="E120" s="305"/>
      <c r="F120" s="305"/>
      <c r="G120" s="305"/>
      <c r="H120" s="305"/>
      <c r="I120" s="305"/>
      <c r="J120" s="305"/>
      <c r="K120" s="305"/>
      <c r="L120" s="305"/>
      <c r="M120" s="305"/>
      <c r="N120" s="305"/>
      <c r="O120" s="316"/>
      <c r="P120" s="316"/>
      <c r="Q120" s="316"/>
      <c r="R120" s="316"/>
      <c r="X120" s="302" t="s">
        <v>2357</v>
      </c>
      <c r="Y120" s="302" t="s">
        <v>2359</v>
      </c>
      <c r="Z120" s="302" t="s">
        <v>2361</v>
      </c>
      <c r="AA120" s="302" t="s">
        <v>2362</v>
      </c>
      <c r="AB120" s="302" t="s">
        <v>2364</v>
      </c>
      <c r="AC120" s="304"/>
      <c r="AD120" s="304"/>
      <c r="AE120" s="304"/>
      <c r="AF120" s="304"/>
      <c r="AH120" s="302" t="s">
        <v>2357</v>
      </c>
      <c r="AI120" s="302" t="s">
        <v>2359</v>
      </c>
      <c r="AJ120" s="302" t="s">
        <v>2361</v>
      </c>
      <c r="AK120" s="302" t="s">
        <v>2362</v>
      </c>
      <c r="AL120" s="302" t="s">
        <v>2364</v>
      </c>
    </row>
    <row r="121" spans="1:41" ht="18" customHeight="1">
      <c r="C121" s="305"/>
      <c r="D121" s="305"/>
      <c r="E121" s="305"/>
      <c r="F121" s="305"/>
      <c r="G121" s="305"/>
      <c r="H121" s="305"/>
      <c r="I121" s="305"/>
      <c r="J121" s="305"/>
      <c r="K121" s="305"/>
      <c r="L121" s="305"/>
      <c r="M121" s="305"/>
      <c r="N121" s="305"/>
      <c r="O121" s="316"/>
      <c r="P121" s="316"/>
      <c r="Q121" s="316"/>
      <c r="R121" s="316"/>
      <c r="X121" s="303"/>
      <c r="Y121" s="303"/>
      <c r="Z121" s="303"/>
      <c r="AA121" s="303"/>
      <c r="AB121" s="303"/>
      <c r="AC121" s="304"/>
      <c r="AD121" s="304"/>
      <c r="AE121" s="304"/>
      <c r="AF121" s="304"/>
      <c r="AH121" s="303"/>
      <c r="AI121" s="303"/>
      <c r="AJ121" s="303"/>
      <c r="AK121" s="303"/>
      <c r="AL121" s="303"/>
    </row>
    <row r="122" spans="1:41" ht="18" customHeight="1">
      <c r="C122" s="305"/>
      <c r="D122" s="305"/>
      <c r="E122" s="305"/>
      <c r="F122" s="305"/>
      <c r="G122" s="305"/>
      <c r="H122" s="305"/>
      <c r="I122" s="305"/>
      <c r="J122" s="305"/>
      <c r="K122" s="305"/>
      <c r="L122" s="305"/>
      <c r="M122" s="305"/>
      <c r="N122" s="305"/>
      <c r="O122" s="316"/>
      <c r="P122" s="316"/>
      <c r="Q122" s="316"/>
      <c r="R122" s="316"/>
      <c r="X122" s="303"/>
      <c r="Y122" s="303"/>
      <c r="Z122" s="303"/>
      <c r="AA122" s="303"/>
      <c r="AB122" s="303"/>
      <c r="AC122" s="304"/>
      <c r="AD122" s="304"/>
      <c r="AE122" s="304"/>
      <c r="AF122" s="304"/>
      <c r="AH122" s="303"/>
      <c r="AI122" s="303"/>
      <c r="AJ122" s="303"/>
      <c r="AK122" s="303"/>
      <c r="AL122" s="303"/>
    </row>
    <row r="123" spans="1:41" ht="18" customHeight="1">
      <c r="C123" s="305"/>
      <c r="D123" s="305"/>
      <c r="E123" s="305"/>
      <c r="F123" s="305"/>
      <c r="G123" s="305"/>
      <c r="H123" s="305"/>
      <c r="I123" s="305"/>
      <c r="J123" s="305"/>
      <c r="K123" s="305"/>
      <c r="L123" s="305"/>
      <c r="M123" s="305"/>
      <c r="N123" s="305"/>
      <c r="O123" s="316"/>
      <c r="P123" s="316"/>
      <c r="Q123" s="316"/>
      <c r="R123" s="316"/>
      <c r="X123" s="303"/>
      <c r="Y123" s="303"/>
      <c r="Z123" s="303"/>
      <c r="AA123" s="303"/>
      <c r="AB123" s="303"/>
      <c r="AC123" s="304"/>
      <c r="AD123" s="304"/>
      <c r="AE123" s="304"/>
      <c r="AF123" s="304"/>
      <c r="AG123" s="92"/>
      <c r="AH123" s="303"/>
      <c r="AI123" s="303"/>
      <c r="AJ123" s="303"/>
      <c r="AK123" s="303"/>
      <c r="AL123" s="303"/>
    </row>
    <row r="124" spans="1:41" ht="18" customHeight="1" thickBot="1">
      <c r="B124" s="192"/>
      <c r="C124" s="309" t="s">
        <v>327</v>
      </c>
      <c r="D124" s="309"/>
      <c r="E124" s="309"/>
      <c r="F124" s="309"/>
      <c r="G124" s="309"/>
      <c r="H124" s="309"/>
      <c r="I124" s="317" t="s">
        <v>320</v>
      </c>
      <c r="J124" s="318"/>
      <c r="K124" s="317" t="s">
        <v>320</v>
      </c>
      <c r="L124" s="318"/>
      <c r="M124" s="305"/>
      <c r="N124" s="305"/>
      <c r="O124" s="305"/>
      <c r="P124" s="305"/>
      <c r="Q124" s="305"/>
      <c r="R124" s="305"/>
      <c r="X124" s="303"/>
      <c r="Y124" s="303"/>
      <c r="Z124" s="303"/>
      <c r="AA124" s="303"/>
      <c r="AB124" s="303"/>
      <c r="AC124" s="304"/>
      <c r="AD124" s="304"/>
      <c r="AE124" s="304"/>
      <c r="AF124" s="304"/>
      <c r="AH124" s="303"/>
      <c r="AI124" s="303"/>
      <c r="AJ124" s="303"/>
      <c r="AK124" s="303"/>
      <c r="AL124" s="303"/>
      <c r="AM124" s="92" t="s">
        <v>2381</v>
      </c>
      <c r="AN124" s="92" t="s">
        <v>2382</v>
      </c>
      <c r="AO124" s="92" t="s">
        <v>2379</v>
      </c>
    </row>
    <row r="125" spans="1:41" ht="18" customHeight="1">
      <c r="B125" s="192"/>
      <c r="C125" s="309" t="s">
        <v>328</v>
      </c>
      <c r="D125" s="309"/>
      <c r="E125" s="309"/>
      <c r="F125" s="309"/>
      <c r="G125" s="309"/>
      <c r="H125" s="309"/>
      <c r="I125" s="306"/>
      <c r="J125" s="307"/>
      <c r="K125" s="306"/>
      <c r="L125" s="307"/>
      <c r="M125" s="306"/>
      <c r="N125" s="307"/>
      <c r="O125" s="306"/>
      <c r="P125" s="307"/>
      <c r="Q125" s="306"/>
      <c r="R125" s="307"/>
      <c r="V125" s="218" t="s">
        <v>2346</v>
      </c>
      <c r="W125" s="210"/>
      <c r="X125" s="209" t="str">
        <f>IF(I125="○","1,","")</f>
        <v/>
      </c>
      <c r="Y125" s="209" t="str">
        <f>IF(K125="○","2,","")</f>
        <v/>
      </c>
      <c r="Z125" s="209" t="str">
        <f>IF(M125="○","3,","")</f>
        <v/>
      </c>
      <c r="AA125" s="209" t="str">
        <f>IF(O125="○","4,","")</f>
        <v/>
      </c>
      <c r="AB125" s="209" t="str">
        <f>IF(Q125="○","5,","")</f>
        <v/>
      </c>
      <c r="AC125" s="79"/>
      <c r="AD125" s="79"/>
      <c r="AE125" s="79"/>
      <c r="AF125" s="219" t="str">
        <f>X125&amp;Y125&amp;Z125&amp;AA125&amp;AB125</f>
        <v/>
      </c>
      <c r="AH125" s="209" t="str">
        <f>IF(X125="","",1)</f>
        <v/>
      </c>
      <c r="AI125" s="209" t="str">
        <f t="shared" ref="AI125:AK125" si="21">IF(Y125="","",1)</f>
        <v/>
      </c>
      <c r="AJ125" s="209" t="str">
        <f t="shared" si="21"/>
        <v/>
      </c>
      <c r="AK125" s="209" t="str">
        <f t="shared" si="21"/>
        <v/>
      </c>
      <c r="AL125" s="209">
        <f>IF(AB125="",0,1)</f>
        <v>0</v>
      </c>
      <c r="AM125" s="81">
        <f>SUM(AH125:AK125)</f>
        <v>0</v>
      </c>
      <c r="AN125" s="81">
        <f>IF(AM125&gt;0,1,0)</f>
        <v>0</v>
      </c>
      <c r="AO125" s="81">
        <f>AN125+AL125</f>
        <v>0</v>
      </c>
    </row>
    <row r="126" spans="1:41" ht="18" customHeight="1">
      <c r="B126" s="192"/>
      <c r="C126" s="309" t="s">
        <v>329</v>
      </c>
      <c r="D126" s="309"/>
      <c r="E126" s="309"/>
      <c r="F126" s="309"/>
      <c r="G126" s="309"/>
      <c r="H126" s="309"/>
      <c r="I126" s="306"/>
      <c r="J126" s="307"/>
      <c r="K126" s="306"/>
      <c r="L126" s="307"/>
      <c r="M126" s="306"/>
      <c r="N126" s="307"/>
      <c r="O126" s="306"/>
      <c r="P126" s="307"/>
      <c r="Q126" s="306"/>
      <c r="R126" s="307"/>
      <c r="V126" s="218" t="s">
        <v>2347</v>
      </c>
      <c r="W126" s="210"/>
      <c r="X126" s="209" t="str">
        <f t="shared" ref="X126:X137" si="22">IF(I126="○","1,","")</f>
        <v/>
      </c>
      <c r="Y126" s="209" t="str">
        <f t="shared" ref="Y126:Y137" si="23">IF(K126="○","2,","")</f>
        <v/>
      </c>
      <c r="Z126" s="209" t="str">
        <f t="shared" ref="Z126:Z137" si="24">IF(M126="○","3,","")</f>
        <v/>
      </c>
      <c r="AA126" s="209" t="str">
        <f t="shared" ref="AA126:AA136" si="25">IF(O126="○","4,","")</f>
        <v/>
      </c>
      <c r="AB126" s="209" t="str">
        <f t="shared" ref="AB126:AB137" si="26">IF(Q126="○","5,","")</f>
        <v/>
      </c>
      <c r="AC126" s="79"/>
      <c r="AD126" s="79"/>
      <c r="AE126" s="79"/>
      <c r="AF126" s="220" t="str">
        <f t="shared" ref="AF126:AF137" si="27">X126&amp;Y126&amp;Z126&amp;AA126&amp;AB126</f>
        <v/>
      </c>
      <c r="AH126" s="209" t="str">
        <f t="shared" ref="AH126:AH137" si="28">IF(X126="","",1)</f>
        <v/>
      </c>
      <c r="AI126" s="209" t="str">
        <f t="shared" ref="AI126:AI137" si="29">IF(Y126="","",1)</f>
        <v/>
      </c>
      <c r="AJ126" s="209" t="str">
        <f t="shared" ref="AJ126:AJ137" si="30">IF(Z126="","",1)</f>
        <v/>
      </c>
      <c r="AK126" s="209" t="str">
        <f t="shared" ref="AK126:AK137" si="31">IF(AA126="","",1)</f>
        <v/>
      </c>
      <c r="AL126" s="209" t="str">
        <f>IF(AB126="","0",1)</f>
        <v>0</v>
      </c>
      <c r="AM126" s="81">
        <f t="shared" ref="AM126:AM136" si="32">SUM(AH126:AK126)</f>
        <v>0</v>
      </c>
      <c r="AN126" s="81">
        <f t="shared" ref="AN126:AN136" si="33">IF(AM126&gt;0,1,0)</f>
        <v>0</v>
      </c>
      <c r="AO126" s="81">
        <f t="shared" ref="AO126:AO137" si="34">AN126+AL126</f>
        <v>0</v>
      </c>
    </row>
    <row r="127" spans="1:41" ht="18" customHeight="1">
      <c r="B127" s="192"/>
      <c r="C127" s="309" t="s">
        <v>330</v>
      </c>
      <c r="D127" s="309"/>
      <c r="E127" s="309"/>
      <c r="F127" s="309"/>
      <c r="G127" s="309"/>
      <c r="H127" s="309"/>
      <c r="I127" s="306"/>
      <c r="J127" s="307"/>
      <c r="K127" s="306"/>
      <c r="L127" s="307"/>
      <c r="M127" s="306" t="s">
        <v>2398</v>
      </c>
      <c r="N127" s="307"/>
      <c r="O127" s="306" t="s">
        <v>2398</v>
      </c>
      <c r="P127" s="307"/>
      <c r="Q127" s="306"/>
      <c r="R127" s="307"/>
      <c r="V127" s="218" t="s">
        <v>2348</v>
      </c>
      <c r="W127" s="210"/>
      <c r="X127" s="209" t="str">
        <f t="shared" si="22"/>
        <v/>
      </c>
      <c r="Y127" s="209" t="str">
        <f t="shared" si="23"/>
        <v/>
      </c>
      <c r="Z127" s="209" t="str">
        <f t="shared" si="24"/>
        <v/>
      </c>
      <c r="AA127" s="209" t="str">
        <f t="shared" si="25"/>
        <v/>
      </c>
      <c r="AB127" s="209" t="str">
        <f t="shared" si="26"/>
        <v/>
      </c>
      <c r="AC127" s="79"/>
      <c r="AD127" s="79"/>
      <c r="AE127" s="79"/>
      <c r="AF127" s="220" t="str">
        <f t="shared" si="27"/>
        <v/>
      </c>
      <c r="AH127" s="209" t="str">
        <f t="shared" si="28"/>
        <v/>
      </c>
      <c r="AI127" s="209" t="str">
        <f t="shared" si="29"/>
        <v/>
      </c>
      <c r="AJ127" s="209" t="str">
        <f t="shared" si="30"/>
        <v/>
      </c>
      <c r="AK127" s="209" t="str">
        <f t="shared" si="31"/>
        <v/>
      </c>
      <c r="AL127" s="209" t="str">
        <f t="shared" ref="AL127:AL136" si="35">IF(AB127="","0",1)</f>
        <v>0</v>
      </c>
      <c r="AM127" s="81">
        <f t="shared" si="32"/>
        <v>0</v>
      </c>
      <c r="AN127" s="81">
        <f t="shared" si="33"/>
        <v>0</v>
      </c>
      <c r="AO127" s="81">
        <f t="shared" si="34"/>
        <v>0</v>
      </c>
    </row>
    <row r="128" spans="1:41" ht="18" customHeight="1">
      <c r="B128" s="192"/>
      <c r="C128" s="309" t="s">
        <v>364</v>
      </c>
      <c r="D128" s="309"/>
      <c r="E128" s="309"/>
      <c r="F128" s="309"/>
      <c r="G128" s="309"/>
      <c r="H128" s="309"/>
      <c r="I128" s="306"/>
      <c r="J128" s="307"/>
      <c r="K128" s="306"/>
      <c r="L128" s="307"/>
      <c r="M128" s="306"/>
      <c r="N128" s="307"/>
      <c r="O128" s="306"/>
      <c r="P128" s="307"/>
      <c r="Q128" s="306"/>
      <c r="R128" s="307"/>
      <c r="V128" s="218" t="s">
        <v>364</v>
      </c>
      <c r="W128" s="210"/>
      <c r="X128" s="209" t="str">
        <f t="shared" si="22"/>
        <v/>
      </c>
      <c r="Y128" s="209" t="str">
        <f t="shared" si="23"/>
        <v/>
      </c>
      <c r="Z128" s="209" t="str">
        <f t="shared" si="24"/>
        <v/>
      </c>
      <c r="AA128" s="209" t="str">
        <f t="shared" si="25"/>
        <v/>
      </c>
      <c r="AB128" s="209" t="str">
        <f t="shared" si="26"/>
        <v/>
      </c>
      <c r="AC128" s="79"/>
      <c r="AD128" s="79"/>
      <c r="AE128" s="79"/>
      <c r="AF128" s="220" t="str">
        <f t="shared" si="27"/>
        <v/>
      </c>
      <c r="AH128" s="209" t="str">
        <f t="shared" si="28"/>
        <v/>
      </c>
      <c r="AI128" s="209" t="str">
        <f t="shared" si="29"/>
        <v/>
      </c>
      <c r="AJ128" s="209" t="str">
        <f t="shared" si="30"/>
        <v/>
      </c>
      <c r="AK128" s="209" t="str">
        <f t="shared" si="31"/>
        <v/>
      </c>
      <c r="AL128" s="209" t="str">
        <f t="shared" si="35"/>
        <v>0</v>
      </c>
      <c r="AM128" s="81">
        <f t="shared" si="32"/>
        <v>0</v>
      </c>
      <c r="AN128" s="81">
        <f t="shared" si="33"/>
        <v>0</v>
      </c>
      <c r="AO128" s="81">
        <f t="shared" si="34"/>
        <v>0</v>
      </c>
    </row>
    <row r="129" spans="2:41" ht="18" customHeight="1">
      <c r="B129" s="192"/>
      <c r="C129" s="309" t="s">
        <v>331</v>
      </c>
      <c r="D129" s="309"/>
      <c r="E129" s="309"/>
      <c r="F129" s="309"/>
      <c r="G129" s="309"/>
      <c r="H129" s="309"/>
      <c r="I129" s="306"/>
      <c r="J129" s="307"/>
      <c r="K129" s="306"/>
      <c r="L129" s="307"/>
      <c r="M129" s="306"/>
      <c r="N129" s="307"/>
      <c r="O129" s="306"/>
      <c r="P129" s="307"/>
      <c r="Q129" s="306"/>
      <c r="R129" s="307"/>
      <c r="V129" s="221" t="s">
        <v>2349</v>
      </c>
      <c r="W129" s="222"/>
      <c r="X129" s="209" t="str">
        <f t="shared" si="22"/>
        <v/>
      </c>
      <c r="Y129" s="209" t="str">
        <f t="shared" si="23"/>
        <v/>
      </c>
      <c r="Z129" s="209" t="str">
        <f t="shared" si="24"/>
        <v/>
      </c>
      <c r="AA129" s="209" t="str">
        <f t="shared" si="25"/>
        <v/>
      </c>
      <c r="AB129" s="209" t="str">
        <f t="shared" si="26"/>
        <v/>
      </c>
      <c r="AC129" s="79"/>
      <c r="AD129" s="79"/>
      <c r="AE129" s="79"/>
      <c r="AF129" s="220" t="str">
        <f t="shared" si="27"/>
        <v/>
      </c>
      <c r="AH129" s="209" t="str">
        <f t="shared" si="28"/>
        <v/>
      </c>
      <c r="AI129" s="209" t="str">
        <f t="shared" si="29"/>
        <v/>
      </c>
      <c r="AJ129" s="209" t="str">
        <f t="shared" si="30"/>
        <v/>
      </c>
      <c r="AK129" s="209" t="str">
        <f t="shared" si="31"/>
        <v/>
      </c>
      <c r="AL129" s="209" t="str">
        <f t="shared" si="35"/>
        <v>0</v>
      </c>
      <c r="AM129" s="81">
        <f>SUM(AH129:AK129)</f>
        <v>0</v>
      </c>
      <c r="AN129" s="81">
        <f t="shared" si="33"/>
        <v>0</v>
      </c>
      <c r="AO129" s="81">
        <f t="shared" si="34"/>
        <v>0</v>
      </c>
    </row>
    <row r="130" spans="2:41" ht="18" customHeight="1">
      <c r="B130" s="192"/>
      <c r="C130" s="309" t="s">
        <v>332</v>
      </c>
      <c r="D130" s="309"/>
      <c r="E130" s="309"/>
      <c r="F130" s="309"/>
      <c r="G130" s="309"/>
      <c r="H130" s="309"/>
      <c r="I130" s="306"/>
      <c r="J130" s="307"/>
      <c r="K130" s="306"/>
      <c r="L130" s="307"/>
      <c r="M130" s="306"/>
      <c r="N130" s="307"/>
      <c r="O130" s="306"/>
      <c r="P130" s="307"/>
      <c r="Q130" s="306"/>
      <c r="R130" s="307"/>
      <c r="V130" s="221" t="s">
        <v>2350</v>
      </c>
      <c r="W130" s="222"/>
      <c r="X130" s="209" t="str">
        <f t="shared" si="22"/>
        <v/>
      </c>
      <c r="Y130" s="209" t="str">
        <f t="shared" si="23"/>
        <v/>
      </c>
      <c r="Z130" s="209" t="str">
        <f t="shared" si="24"/>
        <v/>
      </c>
      <c r="AA130" s="209" t="str">
        <f t="shared" si="25"/>
        <v/>
      </c>
      <c r="AB130" s="209" t="str">
        <f t="shared" si="26"/>
        <v/>
      </c>
      <c r="AC130" s="79"/>
      <c r="AD130" s="79"/>
      <c r="AE130" s="79"/>
      <c r="AF130" s="220" t="str">
        <f t="shared" si="27"/>
        <v/>
      </c>
      <c r="AH130" s="209" t="str">
        <f t="shared" si="28"/>
        <v/>
      </c>
      <c r="AI130" s="209" t="str">
        <f t="shared" si="29"/>
        <v/>
      </c>
      <c r="AJ130" s="209" t="str">
        <f t="shared" si="30"/>
        <v/>
      </c>
      <c r="AK130" s="209" t="str">
        <f t="shared" si="31"/>
        <v/>
      </c>
      <c r="AL130" s="209" t="str">
        <f t="shared" si="35"/>
        <v>0</v>
      </c>
      <c r="AM130" s="81">
        <f t="shared" si="32"/>
        <v>0</v>
      </c>
      <c r="AN130" s="81">
        <f t="shared" si="33"/>
        <v>0</v>
      </c>
      <c r="AO130" s="81">
        <f t="shared" si="34"/>
        <v>0</v>
      </c>
    </row>
    <row r="131" spans="2:41" ht="18" customHeight="1">
      <c r="B131" s="192"/>
      <c r="C131" s="309" t="s">
        <v>366</v>
      </c>
      <c r="D131" s="309"/>
      <c r="E131" s="309"/>
      <c r="F131" s="309"/>
      <c r="G131" s="309"/>
      <c r="H131" s="309"/>
      <c r="I131" s="306"/>
      <c r="J131" s="307"/>
      <c r="K131" s="306"/>
      <c r="L131" s="307"/>
      <c r="M131" s="306"/>
      <c r="N131" s="307"/>
      <c r="O131" s="306"/>
      <c r="P131" s="307"/>
      <c r="Q131" s="306"/>
      <c r="R131" s="307"/>
      <c r="V131" s="221" t="s">
        <v>366</v>
      </c>
      <c r="W131" s="222"/>
      <c r="X131" s="209" t="str">
        <f t="shared" si="22"/>
        <v/>
      </c>
      <c r="Y131" s="209" t="str">
        <f t="shared" si="23"/>
        <v/>
      </c>
      <c r="Z131" s="209" t="str">
        <f t="shared" si="24"/>
        <v/>
      </c>
      <c r="AA131" s="209" t="str">
        <f t="shared" si="25"/>
        <v/>
      </c>
      <c r="AB131" s="209" t="str">
        <f t="shared" si="26"/>
        <v/>
      </c>
      <c r="AC131" s="79"/>
      <c r="AD131" s="79"/>
      <c r="AE131" s="79"/>
      <c r="AF131" s="220" t="str">
        <f t="shared" si="27"/>
        <v/>
      </c>
      <c r="AH131" s="209" t="str">
        <f t="shared" si="28"/>
        <v/>
      </c>
      <c r="AI131" s="209" t="str">
        <f t="shared" si="29"/>
        <v/>
      </c>
      <c r="AJ131" s="209" t="str">
        <f t="shared" si="30"/>
        <v/>
      </c>
      <c r="AK131" s="209" t="str">
        <f t="shared" si="31"/>
        <v/>
      </c>
      <c r="AL131" s="209" t="str">
        <f t="shared" si="35"/>
        <v>0</v>
      </c>
      <c r="AM131" s="81">
        <f t="shared" si="32"/>
        <v>0</v>
      </c>
      <c r="AN131" s="81">
        <f t="shared" si="33"/>
        <v>0</v>
      </c>
      <c r="AO131" s="81">
        <f t="shared" si="34"/>
        <v>0</v>
      </c>
    </row>
    <row r="132" spans="2:41" ht="32.1" customHeight="1">
      <c r="B132" s="192"/>
      <c r="C132" s="319" t="s">
        <v>2383</v>
      </c>
      <c r="D132" s="319"/>
      <c r="E132" s="319"/>
      <c r="F132" s="319"/>
      <c r="G132" s="319"/>
      <c r="H132" s="319"/>
      <c r="I132" s="306"/>
      <c r="J132" s="307"/>
      <c r="K132" s="306"/>
      <c r="L132" s="307"/>
      <c r="M132" s="306"/>
      <c r="N132" s="307"/>
      <c r="O132" s="306"/>
      <c r="P132" s="307"/>
      <c r="Q132" s="306"/>
      <c r="R132" s="307"/>
      <c r="V132" s="221" t="s">
        <v>2354</v>
      </c>
      <c r="W132" s="222"/>
      <c r="X132" s="209" t="str">
        <f t="shared" si="22"/>
        <v/>
      </c>
      <c r="Y132" s="209" t="str">
        <f t="shared" si="23"/>
        <v/>
      </c>
      <c r="Z132" s="209" t="str">
        <f t="shared" si="24"/>
        <v/>
      </c>
      <c r="AA132" s="209" t="str">
        <f t="shared" si="25"/>
        <v/>
      </c>
      <c r="AB132" s="209" t="str">
        <f t="shared" si="26"/>
        <v/>
      </c>
      <c r="AC132" s="79"/>
      <c r="AD132" s="79"/>
      <c r="AE132" s="79"/>
      <c r="AF132" s="220" t="str">
        <f t="shared" si="27"/>
        <v/>
      </c>
      <c r="AH132" s="209" t="str">
        <f t="shared" si="28"/>
        <v/>
      </c>
      <c r="AI132" s="209" t="str">
        <f t="shared" si="29"/>
        <v/>
      </c>
      <c r="AJ132" s="209" t="str">
        <f t="shared" si="30"/>
        <v/>
      </c>
      <c r="AK132" s="209" t="str">
        <f t="shared" si="31"/>
        <v/>
      </c>
      <c r="AL132" s="209" t="str">
        <f t="shared" si="35"/>
        <v>0</v>
      </c>
      <c r="AM132" s="81">
        <f t="shared" si="32"/>
        <v>0</v>
      </c>
      <c r="AN132" s="81">
        <f t="shared" si="33"/>
        <v>0</v>
      </c>
      <c r="AO132" s="81">
        <f t="shared" si="34"/>
        <v>0</v>
      </c>
    </row>
    <row r="133" spans="2:41" ht="18" customHeight="1">
      <c r="B133" s="192"/>
      <c r="C133" s="309" t="s">
        <v>333</v>
      </c>
      <c r="D133" s="309"/>
      <c r="E133" s="309"/>
      <c r="F133" s="309"/>
      <c r="G133" s="309"/>
      <c r="H133" s="309"/>
      <c r="I133" s="306"/>
      <c r="J133" s="307"/>
      <c r="K133" s="306"/>
      <c r="L133" s="307"/>
      <c r="M133" s="306"/>
      <c r="N133" s="307"/>
      <c r="O133" s="306"/>
      <c r="P133" s="307"/>
      <c r="Q133" s="306"/>
      <c r="R133" s="307"/>
      <c r="V133" s="221" t="s">
        <v>2351</v>
      </c>
      <c r="W133" s="222"/>
      <c r="X133" s="209" t="str">
        <f t="shared" si="22"/>
        <v/>
      </c>
      <c r="Y133" s="209" t="str">
        <f t="shared" si="23"/>
        <v/>
      </c>
      <c r="Z133" s="209" t="str">
        <f t="shared" si="24"/>
        <v/>
      </c>
      <c r="AA133" s="209" t="str">
        <f t="shared" si="25"/>
        <v/>
      </c>
      <c r="AB133" s="209" t="str">
        <f t="shared" si="26"/>
        <v/>
      </c>
      <c r="AC133" s="79"/>
      <c r="AD133" s="79"/>
      <c r="AE133" s="79"/>
      <c r="AF133" s="220" t="str">
        <f t="shared" si="27"/>
        <v/>
      </c>
      <c r="AH133" s="209" t="str">
        <f t="shared" si="28"/>
        <v/>
      </c>
      <c r="AI133" s="209" t="str">
        <f t="shared" si="29"/>
        <v/>
      </c>
      <c r="AJ133" s="209" t="str">
        <f t="shared" si="30"/>
        <v/>
      </c>
      <c r="AK133" s="209" t="str">
        <f t="shared" si="31"/>
        <v/>
      </c>
      <c r="AL133" s="209" t="str">
        <f t="shared" si="35"/>
        <v>0</v>
      </c>
      <c r="AM133" s="81">
        <f>SUM(AH133:AK133)</f>
        <v>0</v>
      </c>
      <c r="AN133" s="81">
        <f t="shared" si="33"/>
        <v>0</v>
      </c>
      <c r="AO133" s="81">
        <f t="shared" si="34"/>
        <v>0</v>
      </c>
    </row>
    <row r="134" spans="2:41" ht="32.1" customHeight="1">
      <c r="B134" s="192"/>
      <c r="C134" s="319" t="s">
        <v>2384</v>
      </c>
      <c r="D134" s="319"/>
      <c r="E134" s="319"/>
      <c r="F134" s="319"/>
      <c r="G134" s="319"/>
      <c r="H134" s="319"/>
      <c r="I134" s="306"/>
      <c r="J134" s="307"/>
      <c r="K134" s="306"/>
      <c r="L134" s="307"/>
      <c r="M134" s="306"/>
      <c r="N134" s="307"/>
      <c r="O134" s="306"/>
      <c r="P134" s="307"/>
      <c r="Q134" s="306"/>
      <c r="R134" s="307"/>
      <c r="V134" s="221" t="s">
        <v>2355</v>
      </c>
      <c r="W134" s="222"/>
      <c r="X134" s="209" t="str">
        <f t="shared" si="22"/>
        <v/>
      </c>
      <c r="Y134" s="209" t="str">
        <f t="shared" si="23"/>
        <v/>
      </c>
      <c r="Z134" s="209" t="str">
        <f t="shared" si="24"/>
        <v/>
      </c>
      <c r="AA134" s="209" t="str">
        <f t="shared" si="25"/>
        <v/>
      </c>
      <c r="AB134" s="209" t="str">
        <f t="shared" si="26"/>
        <v/>
      </c>
      <c r="AC134" s="79"/>
      <c r="AD134" s="79"/>
      <c r="AE134" s="79"/>
      <c r="AF134" s="220" t="str">
        <f t="shared" si="27"/>
        <v/>
      </c>
      <c r="AH134" s="209" t="str">
        <f t="shared" si="28"/>
        <v/>
      </c>
      <c r="AI134" s="209" t="str">
        <f t="shared" si="29"/>
        <v/>
      </c>
      <c r="AJ134" s="209" t="str">
        <f t="shared" si="30"/>
        <v/>
      </c>
      <c r="AK134" s="209" t="str">
        <f t="shared" si="31"/>
        <v/>
      </c>
      <c r="AL134" s="209" t="str">
        <f t="shared" si="35"/>
        <v>0</v>
      </c>
      <c r="AM134" s="81">
        <f t="shared" si="32"/>
        <v>0</v>
      </c>
      <c r="AN134" s="81">
        <f t="shared" si="33"/>
        <v>0</v>
      </c>
      <c r="AO134" s="81">
        <f t="shared" si="34"/>
        <v>0</v>
      </c>
    </row>
    <row r="135" spans="2:41" ht="18" customHeight="1" thickBot="1">
      <c r="B135" s="192"/>
      <c r="C135" s="309" t="s">
        <v>334</v>
      </c>
      <c r="D135" s="309"/>
      <c r="E135" s="309"/>
      <c r="F135" s="309"/>
      <c r="G135" s="309"/>
      <c r="H135" s="309"/>
      <c r="I135" s="306"/>
      <c r="J135" s="307"/>
      <c r="K135" s="306"/>
      <c r="L135" s="307"/>
      <c r="M135" s="306"/>
      <c r="N135" s="307"/>
      <c r="O135" s="306"/>
      <c r="P135" s="307"/>
      <c r="Q135" s="306"/>
      <c r="R135" s="307"/>
      <c r="V135" s="221" t="s">
        <v>2352</v>
      </c>
      <c r="W135" s="222"/>
      <c r="X135" s="209" t="str">
        <f t="shared" si="22"/>
        <v/>
      </c>
      <c r="Y135" s="209" t="str">
        <f t="shared" si="23"/>
        <v/>
      </c>
      <c r="Z135" s="209" t="str">
        <f t="shared" si="24"/>
        <v/>
      </c>
      <c r="AA135" s="209" t="str">
        <f t="shared" si="25"/>
        <v/>
      </c>
      <c r="AB135" s="209" t="str">
        <f t="shared" si="26"/>
        <v/>
      </c>
      <c r="AC135" s="79"/>
      <c r="AD135" s="79"/>
      <c r="AE135" s="79"/>
      <c r="AF135" s="220" t="str">
        <f t="shared" si="27"/>
        <v/>
      </c>
      <c r="AH135" s="209" t="str">
        <f t="shared" si="28"/>
        <v/>
      </c>
      <c r="AI135" s="209" t="str">
        <f t="shared" si="29"/>
        <v/>
      </c>
      <c r="AJ135" s="209" t="str">
        <f t="shared" si="30"/>
        <v/>
      </c>
      <c r="AK135" s="209" t="str">
        <f t="shared" si="31"/>
        <v/>
      </c>
      <c r="AL135" s="209" t="str">
        <f t="shared" si="35"/>
        <v>0</v>
      </c>
      <c r="AM135" s="81">
        <f t="shared" si="32"/>
        <v>0</v>
      </c>
      <c r="AN135" s="81">
        <f t="shared" si="33"/>
        <v>0</v>
      </c>
      <c r="AO135" s="81">
        <f t="shared" si="34"/>
        <v>0</v>
      </c>
    </row>
    <row r="136" spans="2:41" ht="18" customHeight="1">
      <c r="B136" s="192"/>
      <c r="C136" s="309" t="s">
        <v>335</v>
      </c>
      <c r="D136" s="309"/>
      <c r="E136" s="309"/>
      <c r="F136" s="309"/>
      <c r="G136" s="309"/>
      <c r="H136" s="309"/>
      <c r="I136" s="306"/>
      <c r="J136" s="307"/>
      <c r="K136" s="306"/>
      <c r="L136" s="307"/>
      <c r="M136" s="306"/>
      <c r="N136" s="307"/>
      <c r="O136" s="306"/>
      <c r="P136" s="307"/>
      <c r="Q136" s="306"/>
      <c r="R136" s="307"/>
      <c r="V136" s="221" t="s">
        <v>2353</v>
      </c>
      <c r="W136" s="222"/>
      <c r="X136" s="209" t="str">
        <f t="shared" si="22"/>
        <v/>
      </c>
      <c r="Y136" s="209" t="str">
        <f t="shared" si="23"/>
        <v/>
      </c>
      <c r="Z136" s="209" t="str">
        <f t="shared" si="24"/>
        <v/>
      </c>
      <c r="AA136" s="209" t="str">
        <f t="shared" si="25"/>
        <v/>
      </c>
      <c r="AB136" s="209" t="str">
        <f t="shared" si="26"/>
        <v/>
      </c>
      <c r="AC136" s="92"/>
      <c r="AD136" s="204" t="s">
        <v>2339</v>
      </c>
      <c r="AE136" s="86" t="s">
        <v>2338</v>
      </c>
      <c r="AF136" s="220" t="str">
        <f t="shared" si="27"/>
        <v/>
      </c>
      <c r="AH136" s="209" t="str">
        <f t="shared" si="28"/>
        <v/>
      </c>
      <c r="AI136" s="209" t="str">
        <f t="shared" si="29"/>
        <v/>
      </c>
      <c r="AJ136" s="209" t="str">
        <f t="shared" si="30"/>
        <v/>
      </c>
      <c r="AK136" s="209" t="str">
        <f t="shared" si="31"/>
        <v/>
      </c>
      <c r="AL136" s="209" t="str">
        <f t="shared" si="35"/>
        <v>0</v>
      </c>
      <c r="AM136" s="81">
        <f t="shared" si="32"/>
        <v>0</v>
      </c>
      <c r="AN136" s="81">
        <f t="shared" si="33"/>
        <v>0</v>
      </c>
      <c r="AO136" s="81">
        <f t="shared" si="34"/>
        <v>0</v>
      </c>
    </row>
    <row r="137" spans="2:41" ht="18" customHeight="1" thickBot="1">
      <c r="B137" s="193"/>
      <c r="C137" s="194" t="s">
        <v>336</v>
      </c>
      <c r="D137" s="195"/>
      <c r="E137" s="320"/>
      <c r="F137" s="320"/>
      <c r="G137" s="320"/>
      <c r="H137" s="196" t="s">
        <v>3</v>
      </c>
      <c r="I137" s="306"/>
      <c r="J137" s="307"/>
      <c r="K137" s="306"/>
      <c r="L137" s="307"/>
      <c r="M137" s="306"/>
      <c r="N137" s="307"/>
      <c r="O137" s="306" t="s">
        <v>2398</v>
      </c>
      <c r="P137" s="307"/>
      <c r="Q137" s="306"/>
      <c r="R137" s="307"/>
      <c r="V137" s="221" t="s">
        <v>2356</v>
      </c>
      <c r="W137" s="222"/>
      <c r="X137" s="209" t="str">
        <f t="shared" si="22"/>
        <v/>
      </c>
      <c r="Y137" s="209" t="str">
        <f t="shared" si="23"/>
        <v/>
      </c>
      <c r="Z137" s="209" t="str">
        <f t="shared" si="24"/>
        <v/>
      </c>
      <c r="AA137" s="209" t="str">
        <f>IF(O137="○","4,","")</f>
        <v/>
      </c>
      <c r="AB137" s="209" t="str">
        <f t="shared" si="26"/>
        <v/>
      </c>
      <c r="AC137" s="79">
        <f>COUNTA(X137:AB137)-COUNTIF(X137:AB137,"")</f>
        <v>0</v>
      </c>
      <c r="AD137" s="205" t="str">
        <f>IF(E137="","",E137)</f>
        <v/>
      </c>
      <c r="AE137" s="79">
        <f>E137</f>
        <v>0</v>
      </c>
      <c r="AF137" s="205" t="str">
        <f t="shared" si="27"/>
        <v/>
      </c>
      <c r="AH137" s="209" t="str">
        <f t="shared" si="28"/>
        <v/>
      </c>
      <c r="AI137" s="209" t="str">
        <f t="shared" si="29"/>
        <v/>
      </c>
      <c r="AJ137" s="209" t="str">
        <f t="shared" si="30"/>
        <v/>
      </c>
      <c r="AK137" s="209" t="str">
        <f t="shared" si="31"/>
        <v/>
      </c>
      <c r="AL137" s="209" t="str">
        <f>IF(AB137="","0",1)</f>
        <v>0</v>
      </c>
      <c r="AM137" s="81">
        <f>SUM(AH137:AK137)</f>
        <v>0</v>
      </c>
      <c r="AN137" s="81">
        <f>IF(AM137&gt;0,1,0)</f>
        <v>0</v>
      </c>
      <c r="AO137" s="81">
        <f t="shared" si="34"/>
        <v>0</v>
      </c>
    </row>
    <row r="138" spans="2:41" ht="18" customHeight="1" thickBot="1">
      <c r="V138" s="86" t="s">
        <v>2338</v>
      </c>
      <c r="W138" s="79">
        <f>C141</f>
        <v>0</v>
      </c>
      <c r="AA138" s="81">
        <f>COUNTIF(AA125:AA137,"4,")</f>
        <v>0</v>
      </c>
      <c r="AC138" s="79"/>
      <c r="AD138" s="79"/>
      <c r="AE138" s="79"/>
      <c r="AF138" s="79"/>
    </row>
    <row r="139" spans="2:41" ht="18" customHeight="1">
      <c r="C139" s="58" t="s">
        <v>337</v>
      </c>
      <c r="V139" s="204" t="s">
        <v>2339</v>
      </c>
    </row>
    <row r="140" spans="2:41" ht="18" customHeight="1" thickBot="1">
      <c r="C140" s="50" t="s">
        <v>338</v>
      </c>
      <c r="V140" s="205" t="str">
        <f>IF(C141="","",C141)</f>
        <v/>
      </c>
    </row>
    <row r="141" spans="2:41" ht="18" customHeight="1">
      <c r="C141" s="310"/>
      <c r="D141" s="311"/>
      <c r="E141" s="311"/>
      <c r="F141" s="311"/>
      <c r="G141" s="311"/>
      <c r="H141" s="311"/>
      <c r="I141" s="311"/>
      <c r="J141" s="311"/>
      <c r="K141" s="311"/>
      <c r="L141" s="311"/>
      <c r="M141" s="311"/>
      <c r="N141" s="311"/>
      <c r="O141" s="311"/>
      <c r="P141" s="311"/>
      <c r="Q141" s="311"/>
      <c r="R141" s="312"/>
    </row>
    <row r="142" spans="2:41" ht="18" customHeight="1">
      <c r="C142" s="313"/>
      <c r="D142" s="314"/>
      <c r="E142" s="314"/>
      <c r="F142" s="314"/>
      <c r="G142" s="314"/>
      <c r="H142" s="314"/>
      <c r="I142" s="314"/>
      <c r="J142" s="314"/>
      <c r="K142" s="314"/>
      <c r="L142" s="314"/>
      <c r="M142" s="314"/>
      <c r="N142" s="314"/>
      <c r="O142" s="314"/>
      <c r="P142" s="314"/>
      <c r="Q142" s="314"/>
      <c r="R142" s="315"/>
    </row>
    <row r="143" spans="2:41" ht="8.25" customHeight="1"/>
  </sheetData>
  <sheetProtection sheet="1" objects="1" scenarios="1" selectLockedCells="1"/>
  <mergeCells count="128">
    <mergeCell ref="E137:G137"/>
    <mergeCell ref="C141:R142"/>
    <mergeCell ref="F11:Q11"/>
    <mergeCell ref="F21:Q21"/>
    <mergeCell ref="E29:M29"/>
    <mergeCell ref="E30:M30"/>
    <mergeCell ref="F39:Q39"/>
    <mergeCell ref="E28:M28"/>
    <mergeCell ref="N28:R28"/>
    <mergeCell ref="B105:H105"/>
    <mergeCell ref="B106:H106"/>
    <mergeCell ref="B29:D29"/>
    <mergeCell ref="B30:D30"/>
    <mergeCell ref="F55:Q55"/>
    <mergeCell ref="B58:R59"/>
    <mergeCell ref="B70:R71"/>
    <mergeCell ref="B81:R82"/>
    <mergeCell ref="O98:R98"/>
    <mergeCell ref="C134:H134"/>
    <mergeCell ref="C133:H133"/>
    <mergeCell ref="C135:H135"/>
    <mergeCell ref="C136:H136"/>
    <mergeCell ref="Q124:R124"/>
    <mergeCell ref="I125:J125"/>
    <mergeCell ref="C132:H132"/>
    <mergeCell ref="I126:J126"/>
    <mergeCell ref="M125:N125"/>
    <mergeCell ref="M126:N126"/>
    <mergeCell ref="Q125:R125"/>
    <mergeCell ref="Q126:R126"/>
    <mergeCell ref="I132:J132"/>
    <mergeCell ref="I133:J133"/>
    <mergeCell ref="K124:L124"/>
    <mergeCell ref="M124:N124"/>
    <mergeCell ref="O124:P124"/>
    <mergeCell ref="K130:L130"/>
    <mergeCell ref="I127:J127"/>
    <mergeCell ref="I128:J128"/>
    <mergeCell ref="I129:J129"/>
    <mergeCell ref="I130:J130"/>
    <mergeCell ref="K125:L125"/>
    <mergeCell ref="K126:L126"/>
    <mergeCell ref="Q133:R133"/>
    <mergeCell ref="O132:P132"/>
    <mergeCell ref="O133:P133"/>
    <mergeCell ref="O129:P129"/>
    <mergeCell ref="K135:L135"/>
    <mergeCell ref="K136:L136"/>
    <mergeCell ref="K137:L137"/>
    <mergeCell ref="I134:J134"/>
    <mergeCell ref="I135:J135"/>
    <mergeCell ref="I136:J136"/>
    <mergeCell ref="I137:J137"/>
    <mergeCell ref="M132:N132"/>
    <mergeCell ref="M133:N133"/>
    <mergeCell ref="K132:L132"/>
    <mergeCell ref="K133:L133"/>
    <mergeCell ref="K134:L134"/>
    <mergeCell ref="O137:P137"/>
    <mergeCell ref="M134:N134"/>
    <mergeCell ref="M135:N135"/>
    <mergeCell ref="M136:N136"/>
    <mergeCell ref="M137:N137"/>
    <mergeCell ref="Q134:R134"/>
    <mergeCell ref="Q135:R135"/>
    <mergeCell ref="Q136:R136"/>
    <mergeCell ref="Q137:R137"/>
    <mergeCell ref="O134:P134"/>
    <mergeCell ref="O135:P135"/>
    <mergeCell ref="O136:P136"/>
    <mergeCell ref="B112:R113"/>
    <mergeCell ref="C128:H128"/>
    <mergeCell ref="C129:H129"/>
    <mergeCell ref="C130:H130"/>
    <mergeCell ref="M119:N123"/>
    <mergeCell ref="K119:L123"/>
    <mergeCell ref="I119:J123"/>
    <mergeCell ref="C124:H124"/>
    <mergeCell ref="C125:H125"/>
    <mergeCell ref="C126:H126"/>
    <mergeCell ref="I124:J124"/>
    <mergeCell ref="K127:L127"/>
    <mergeCell ref="Q119:R123"/>
    <mergeCell ref="O119:P123"/>
    <mergeCell ref="K128:L128"/>
    <mergeCell ref="K129:L129"/>
    <mergeCell ref="O130:P130"/>
    <mergeCell ref="M127:N127"/>
    <mergeCell ref="M128:N128"/>
    <mergeCell ref="C127:H127"/>
    <mergeCell ref="F67:Q67"/>
    <mergeCell ref="F78:Q78"/>
    <mergeCell ref="A2:I2"/>
    <mergeCell ref="C119:H123"/>
    <mergeCell ref="Q127:R127"/>
    <mergeCell ref="Q128:R128"/>
    <mergeCell ref="Q129:R129"/>
    <mergeCell ref="Q130:R130"/>
    <mergeCell ref="Q132:R132"/>
    <mergeCell ref="B107:H107"/>
    <mergeCell ref="B108:H108"/>
    <mergeCell ref="B109:H109"/>
    <mergeCell ref="M129:N129"/>
    <mergeCell ref="M130:N130"/>
    <mergeCell ref="O125:P125"/>
    <mergeCell ref="O126:P126"/>
    <mergeCell ref="O127:P127"/>
    <mergeCell ref="O128:P128"/>
    <mergeCell ref="C131:H131"/>
    <mergeCell ref="I131:J131"/>
    <mergeCell ref="K131:L131"/>
    <mergeCell ref="M131:N131"/>
    <mergeCell ref="O131:P131"/>
    <mergeCell ref="Q131:R131"/>
    <mergeCell ref="AH120:AH124"/>
    <mergeCell ref="AI120:AI124"/>
    <mergeCell ref="AJ120:AJ124"/>
    <mergeCell ref="AK120:AK124"/>
    <mergeCell ref="AL120:AL124"/>
    <mergeCell ref="X120:X124"/>
    <mergeCell ref="Y120:Y124"/>
    <mergeCell ref="Z120:Z124"/>
    <mergeCell ref="AA120:AA124"/>
    <mergeCell ref="AB120:AB124"/>
    <mergeCell ref="AC120:AC124"/>
    <mergeCell ref="AD120:AD124"/>
    <mergeCell ref="AE120:AE124"/>
    <mergeCell ref="AF120:AF124"/>
  </mergeCells>
  <phoneticPr fontId="2"/>
  <conditionalFormatting sqref="C141:R142">
    <cfRule type="expression" priority="47" stopIfTrue="1">
      <formula>$W$138&gt;0</formula>
    </cfRule>
    <cfRule type="expression" dxfId="11" priority="48">
      <formula>$AA$138&gt;0</formula>
    </cfRule>
  </conditionalFormatting>
  <conditionalFormatting sqref="E137:G137">
    <cfRule type="expression" priority="45" stopIfTrue="1">
      <formula>$AE$137&gt;0</formula>
    </cfRule>
    <cfRule type="expression" dxfId="10" priority="46">
      <formula>$AC$137&gt;0</formula>
    </cfRule>
  </conditionalFormatting>
  <conditionalFormatting sqref="O98:R98">
    <cfRule type="expression" priority="43" stopIfTrue="1">
      <formula>$Z$97&gt;0</formula>
    </cfRule>
    <cfRule type="expression" dxfId="9" priority="44">
      <formula>$Y$97=1</formula>
    </cfRule>
  </conditionalFormatting>
  <conditionalFormatting sqref="B88 J88">
    <cfRule type="expression" dxfId="8" priority="42">
      <formula>$Y$85&gt;1</formula>
    </cfRule>
  </conditionalFormatting>
  <conditionalFormatting sqref="F78:Q78">
    <cfRule type="expression" priority="36" stopIfTrue="1">
      <formula>$Z$77&gt;0</formula>
    </cfRule>
    <cfRule type="expression" dxfId="7" priority="37">
      <formula>$Y$77=1</formula>
    </cfRule>
  </conditionalFormatting>
  <conditionalFormatting sqref="F55:Q55">
    <cfRule type="expression" priority="34" stopIfTrue="1">
      <formula>$Z$54&gt;0</formula>
    </cfRule>
    <cfRule type="expression" dxfId="6" priority="35">
      <formula>$Y$54=1</formula>
    </cfRule>
  </conditionalFormatting>
  <conditionalFormatting sqref="F39:Q39">
    <cfRule type="expression" priority="32" stopIfTrue="1">
      <formula>$Z$39&gt;0</formula>
    </cfRule>
    <cfRule type="expression" dxfId="5" priority="33">
      <formula>$Y$39=1</formula>
    </cfRule>
  </conditionalFormatting>
  <conditionalFormatting sqref="F21:Q21">
    <cfRule type="expression" priority="30" stopIfTrue="1">
      <formula>$Z$21&gt;0</formula>
    </cfRule>
    <cfRule type="expression" dxfId="4" priority="31">
      <formula>$Y$21</formula>
    </cfRule>
  </conditionalFormatting>
  <conditionalFormatting sqref="F11:Q11">
    <cfRule type="expression" priority="28" stopIfTrue="1">
      <formula>$Z$11&gt;0</formula>
    </cfRule>
    <cfRule type="expression" dxfId="3" priority="29">
      <formula>$Y$11=1</formula>
    </cfRule>
  </conditionalFormatting>
  <conditionalFormatting sqref="B7:B11">
    <cfRule type="expression" dxfId="2" priority="27">
      <formula>$AC$7&gt;1</formula>
    </cfRule>
  </conditionalFormatting>
  <conditionalFormatting sqref="F67:Q67">
    <cfRule type="expression" priority="22" stopIfTrue="1">
      <formula>$Z$67&gt;0</formula>
    </cfRule>
    <cfRule type="expression" dxfId="1" priority="23">
      <formula>$Y$67=1</formula>
    </cfRule>
  </conditionalFormatting>
  <conditionalFormatting sqref="AB125">
    <cfRule type="expression" dxfId="0" priority="21">
      <formula>$AO$125&gt;1</formula>
    </cfRule>
  </conditionalFormatting>
  <dataValidations count="2">
    <dataValidation type="list" allowBlank="1" showInputMessage="1" showErrorMessage="1" sqref="I125:R137">
      <formula1>"○,　,"</formula1>
    </dataValidation>
    <dataValidation type="list" allowBlank="1" showInputMessage="1" showErrorMessage="1" sqref="I107:S109">
      <formula1>"○,　,"</formula1>
    </dataValidation>
  </dataValidations>
  <pageMargins left="0.70866141732283472" right="0.31496062992125984" top="0.74803149606299213" bottom="0.74803149606299213" header="0.31496062992125984" footer="0.31496062992125984"/>
  <pageSetup paperSize="9" scale="93" firstPageNumber="15" orientation="portrait" r:id="rId1"/>
  <headerFooter>
    <oddFooter>&amp;C&amp;P</oddFooter>
  </headerFooter>
  <rowBreaks count="3" manualBreakCount="3">
    <brk id="40" max="18" man="1"/>
    <brk id="83" max="18" man="1"/>
    <brk id="11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66675</xdr:colOff>
                    <xdr:row>6</xdr:row>
                    <xdr:rowOff>180975</xdr:rowOff>
                  </from>
                  <to>
                    <xdr:col>3</xdr:col>
                    <xdr:colOff>180975</xdr:colOff>
                    <xdr:row>8</xdr:row>
                    <xdr:rowOff>66675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66675</xdr:colOff>
                    <xdr:row>7</xdr:row>
                    <xdr:rowOff>190500</xdr:rowOff>
                  </from>
                  <to>
                    <xdr:col>3</xdr:col>
                    <xdr:colOff>180975</xdr:colOff>
                    <xdr:row>9</xdr:row>
                    <xdr:rowOff>66675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57150</xdr:colOff>
                    <xdr:row>20</xdr:row>
                    <xdr:rowOff>190500</xdr:rowOff>
                  </from>
                  <to>
                    <xdr:col>3</xdr:col>
                    <xdr:colOff>171450</xdr:colOff>
                    <xdr:row>22</xdr:row>
                    <xdr:rowOff>66675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66675</xdr:colOff>
                    <xdr:row>8</xdr:row>
                    <xdr:rowOff>190500</xdr:rowOff>
                  </from>
                  <to>
                    <xdr:col>3</xdr:col>
                    <xdr:colOff>171450</xdr:colOff>
                    <xdr:row>10</xdr:row>
                    <xdr:rowOff>66675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66675</xdr:colOff>
                    <xdr:row>9</xdr:row>
                    <xdr:rowOff>171450</xdr:rowOff>
                  </from>
                  <to>
                    <xdr:col>3</xdr:col>
                    <xdr:colOff>171450</xdr:colOff>
                    <xdr:row>11</xdr:row>
                    <xdr:rowOff>47625</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1</xdr:col>
                    <xdr:colOff>76200</xdr:colOff>
                    <xdr:row>6</xdr:row>
                    <xdr:rowOff>19050</xdr:rowOff>
                  </from>
                  <to>
                    <xdr:col>3</xdr:col>
                    <xdr:colOff>190500</xdr:colOff>
                    <xdr:row>6</xdr:row>
                    <xdr:rowOff>228600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1</xdr:col>
                    <xdr:colOff>66675</xdr:colOff>
                    <xdr:row>16</xdr:row>
                    <xdr:rowOff>180975</xdr:rowOff>
                  </from>
                  <to>
                    <xdr:col>3</xdr:col>
                    <xdr:colOff>180975</xdr:colOff>
                    <xdr:row>18</xdr:row>
                    <xdr:rowOff>66675</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1</xdr:col>
                    <xdr:colOff>66675</xdr:colOff>
                    <xdr:row>17</xdr:row>
                    <xdr:rowOff>190500</xdr:rowOff>
                  </from>
                  <to>
                    <xdr:col>3</xdr:col>
                    <xdr:colOff>180975</xdr:colOff>
                    <xdr:row>19</xdr:row>
                    <xdr:rowOff>66675</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1</xdr:col>
                    <xdr:colOff>66675</xdr:colOff>
                    <xdr:row>18</xdr:row>
                    <xdr:rowOff>190500</xdr:rowOff>
                  </from>
                  <to>
                    <xdr:col>3</xdr:col>
                    <xdr:colOff>171450</xdr:colOff>
                    <xdr:row>20</xdr:row>
                    <xdr:rowOff>66675</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1</xdr:col>
                    <xdr:colOff>66675</xdr:colOff>
                    <xdr:row>19</xdr:row>
                    <xdr:rowOff>171450</xdr:rowOff>
                  </from>
                  <to>
                    <xdr:col>3</xdr:col>
                    <xdr:colOff>171450</xdr:colOff>
                    <xdr:row>21</xdr:row>
                    <xdr:rowOff>47625</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1</xdr:col>
                    <xdr:colOff>76200</xdr:colOff>
                    <xdr:row>16</xdr:row>
                    <xdr:rowOff>19050</xdr:rowOff>
                  </from>
                  <to>
                    <xdr:col>3</xdr:col>
                    <xdr:colOff>190500</xdr:colOff>
                    <xdr:row>16</xdr:row>
                    <xdr:rowOff>228600</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1</xdr:col>
                    <xdr:colOff>66675</xdr:colOff>
                    <xdr:row>35</xdr:row>
                    <xdr:rowOff>180975</xdr:rowOff>
                  </from>
                  <to>
                    <xdr:col>3</xdr:col>
                    <xdr:colOff>180975</xdr:colOff>
                    <xdr:row>37</xdr:row>
                    <xdr:rowOff>66675</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1</xdr:col>
                    <xdr:colOff>66675</xdr:colOff>
                    <xdr:row>36</xdr:row>
                    <xdr:rowOff>190500</xdr:rowOff>
                  </from>
                  <to>
                    <xdr:col>3</xdr:col>
                    <xdr:colOff>180975</xdr:colOff>
                    <xdr:row>38</xdr:row>
                    <xdr:rowOff>66675</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1</xdr:col>
                    <xdr:colOff>66675</xdr:colOff>
                    <xdr:row>37</xdr:row>
                    <xdr:rowOff>190500</xdr:rowOff>
                  </from>
                  <to>
                    <xdr:col>3</xdr:col>
                    <xdr:colOff>171450</xdr:colOff>
                    <xdr:row>39</xdr:row>
                    <xdr:rowOff>66675</xdr:rowOff>
                  </to>
                </anchor>
              </controlPr>
            </control>
          </mc:Choice>
        </mc:AlternateContent>
        <mc:AlternateContent xmlns:mc="http://schemas.openxmlformats.org/markup-compatibility/2006">
          <mc:Choice Requires="x14">
            <control shapeId="7185" r:id="rId18" name="Check Box 17">
              <controlPr defaultSize="0" autoFill="0" autoLine="0" autoPict="0">
                <anchor moveWithCells="1">
                  <from>
                    <xdr:col>1</xdr:col>
                    <xdr:colOff>76200</xdr:colOff>
                    <xdr:row>35</xdr:row>
                    <xdr:rowOff>19050</xdr:rowOff>
                  </from>
                  <to>
                    <xdr:col>3</xdr:col>
                    <xdr:colOff>190500</xdr:colOff>
                    <xdr:row>35</xdr:row>
                    <xdr:rowOff>228600</xdr:rowOff>
                  </to>
                </anchor>
              </controlPr>
            </control>
          </mc:Choice>
        </mc:AlternateContent>
        <mc:AlternateContent xmlns:mc="http://schemas.openxmlformats.org/markup-compatibility/2006">
          <mc:Choice Requires="x14">
            <control shapeId="7186" r:id="rId19" name="Check Box 18">
              <controlPr defaultSize="0" autoFill="0" autoLine="0" autoPict="0">
                <anchor moveWithCells="1">
                  <from>
                    <xdr:col>1</xdr:col>
                    <xdr:colOff>66675</xdr:colOff>
                    <xdr:row>46</xdr:row>
                    <xdr:rowOff>180975</xdr:rowOff>
                  </from>
                  <to>
                    <xdr:col>3</xdr:col>
                    <xdr:colOff>180975</xdr:colOff>
                    <xdr:row>48</xdr:row>
                    <xdr:rowOff>66675</xdr:rowOff>
                  </to>
                </anchor>
              </controlPr>
            </control>
          </mc:Choice>
        </mc:AlternateContent>
        <mc:AlternateContent xmlns:mc="http://schemas.openxmlformats.org/markup-compatibility/2006">
          <mc:Choice Requires="x14">
            <control shapeId="7187" r:id="rId20" name="Check Box 19">
              <controlPr defaultSize="0" autoFill="0" autoLine="0" autoPict="0">
                <anchor moveWithCells="1">
                  <from>
                    <xdr:col>1</xdr:col>
                    <xdr:colOff>66675</xdr:colOff>
                    <xdr:row>47</xdr:row>
                    <xdr:rowOff>190500</xdr:rowOff>
                  </from>
                  <to>
                    <xdr:col>3</xdr:col>
                    <xdr:colOff>180975</xdr:colOff>
                    <xdr:row>49</xdr:row>
                    <xdr:rowOff>66675</xdr:rowOff>
                  </to>
                </anchor>
              </controlPr>
            </control>
          </mc:Choice>
        </mc:AlternateContent>
        <mc:AlternateContent xmlns:mc="http://schemas.openxmlformats.org/markup-compatibility/2006">
          <mc:Choice Requires="x14">
            <control shapeId="7188" r:id="rId21" name="Check Box 20">
              <controlPr defaultSize="0" autoFill="0" autoLine="0" autoPict="0">
                <anchor moveWithCells="1">
                  <from>
                    <xdr:col>1</xdr:col>
                    <xdr:colOff>66675</xdr:colOff>
                    <xdr:row>48</xdr:row>
                    <xdr:rowOff>190500</xdr:rowOff>
                  </from>
                  <to>
                    <xdr:col>3</xdr:col>
                    <xdr:colOff>171450</xdr:colOff>
                    <xdr:row>50</xdr:row>
                    <xdr:rowOff>66675</xdr:rowOff>
                  </to>
                </anchor>
              </controlPr>
            </control>
          </mc:Choice>
        </mc:AlternateContent>
        <mc:AlternateContent xmlns:mc="http://schemas.openxmlformats.org/markup-compatibility/2006">
          <mc:Choice Requires="x14">
            <control shapeId="7189" r:id="rId22" name="Check Box 21">
              <controlPr defaultSize="0" autoFill="0" autoLine="0" autoPict="0">
                <anchor moveWithCells="1">
                  <from>
                    <xdr:col>1</xdr:col>
                    <xdr:colOff>66675</xdr:colOff>
                    <xdr:row>49</xdr:row>
                    <xdr:rowOff>171450</xdr:rowOff>
                  </from>
                  <to>
                    <xdr:col>3</xdr:col>
                    <xdr:colOff>171450</xdr:colOff>
                    <xdr:row>51</xdr:row>
                    <xdr:rowOff>47625</xdr:rowOff>
                  </to>
                </anchor>
              </controlPr>
            </control>
          </mc:Choice>
        </mc:AlternateContent>
        <mc:AlternateContent xmlns:mc="http://schemas.openxmlformats.org/markup-compatibility/2006">
          <mc:Choice Requires="x14">
            <control shapeId="7190" r:id="rId23" name="Check Box 22">
              <controlPr defaultSize="0" autoFill="0" autoLine="0" autoPict="0">
                <anchor moveWithCells="1">
                  <from>
                    <xdr:col>1</xdr:col>
                    <xdr:colOff>76200</xdr:colOff>
                    <xdr:row>46</xdr:row>
                    <xdr:rowOff>19050</xdr:rowOff>
                  </from>
                  <to>
                    <xdr:col>3</xdr:col>
                    <xdr:colOff>190500</xdr:colOff>
                    <xdr:row>46</xdr:row>
                    <xdr:rowOff>228600</xdr:rowOff>
                  </to>
                </anchor>
              </controlPr>
            </control>
          </mc:Choice>
        </mc:AlternateContent>
        <mc:AlternateContent xmlns:mc="http://schemas.openxmlformats.org/markup-compatibility/2006">
          <mc:Choice Requires="x14">
            <control shapeId="7191" r:id="rId24" name="Check Box 23">
              <controlPr defaultSize="0" autoFill="0" autoLine="0" autoPict="0">
                <anchor moveWithCells="1">
                  <from>
                    <xdr:col>1</xdr:col>
                    <xdr:colOff>66675</xdr:colOff>
                    <xdr:row>51</xdr:row>
                    <xdr:rowOff>180975</xdr:rowOff>
                  </from>
                  <to>
                    <xdr:col>3</xdr:col>
                    <xdr:colOff>180975</xdr:colOff>
                    <xdr:row>53</xdr:row>
                    <xdr:rowOff>66675</xdr:rowOff>
                  </to>
                </anchor>
              </controlPr>
            </control>
          </mc:Choice>
        </mc:AlternateContent>
        <mc:AlternateContent xmlns:mc="http://schemas.openxmlformats.org/markup-compatibility/2006">
          <mc:Choice Requires="x14">
            <control shapeId="7193" r:id="rId25" name="Check Box 25">
              <controlPr defaultSize="0" autoFill="0" autoLine="0" autoPict="0">
                <anchor moveWithCells="1">
                  <from>
                    <xdr:col>1</xdr:col>
                    <xdr:colOff>66675</xdr:colOff>
                    <xdr:row>53</xdr:row>
                    <xdr:rowOff>190500</xdr:rowOff>
                  </from>
                  <to>
                    <xdr:col>3</xdr:col>
                    <xdr:colOff>171450</xdr:colOff>
                    <xdr:row>55</xdr:row>
                    <xdr:rowOff>66675</xdr:rowOff>
                  </to>
                </anchor>
              </controlPr>
            </control>
          </mc:Choice>
        </mc:AlternateContent>
        <mc:AlternateContent xmlns:mc="http://schemas.openxmlformats.org/markup-compatibility/2006">
          <mc:Choice Requires="x14">
            <control shapeId="7195" r:id="rId26" name="Check Box 27">
              <controlPr defaultSize="0" autoFill="0" autoLine="0" autoPict="0">
                <anchor moveWithCells="1">
                  <from>
                    <xdr:col>1</xdr:col>
                    <xdr:colOff>76200</xdr:colOff>
                    <xdr:row>51</xdr:row>
                    <xdr:rowOff>19050</xdr:rowOff>
                  </from>
                  <to>
                    <xdr:col>3</xdr:col>
                    <xdr:colOff>190500</xdr:colOff>
                    <xdr:row>51</xdr:row>
                    <xdr:rowOff>228600</xdr:rowOff>
                  </to>
                </anchor>
              </controlPr>
            </control>
          </mc:Choice>
        </mc:AlternateContent>
        <mc:AlternateContent xmlns:mc="http://schemas.openxmlformats.org/markup-compatibility/2006">
          <mc:Choice Requires="x14">
            <control shapeId="7196" r:id="rId27" name="Check Box 28">
              <controlPr defaultSize="0" autoFill="0" autoLine="0" autoPict="0">
                <anchor moveWithCells="1">
                  <from>
                    <xdr:col>1</xdr:col>
                    <xdr:colOff>66675</xdr:colOff>
                    <xdr:row>62</xdr:row>
                    <xdr:rowOff>180975</xdr:rowOff>
                  </from>
                  <to>
                    <xdr:col>3</xdr:col>
                    <xdr:colOff>180975</xdr:colOff>
                    <xdr:row>64</xdr:row>
                    <xdr:rowOff>66675</xdr:rowOff>
                  </to>
                </anchor>
              </controlPr>
            </control>
          </mc:Choice>
        </mc:AlternateContent>
        <mc:AlternateContent xmlns:mc="http://schemas.openxmlformats.org/markup-compatibility/2006">
          <mc:Choice Requires="x14">
            <control shapeId="7197" r:id="rId28" name="Check Box 29">
              <controlPr defaultSize="0" autoFill="0" autoLine="0" autoPict="0">
                <anchor moveWithCells="1">
                  <from>
                    <xdr:col>1</xdr:col>
                    <xdr:colOff>66675</xdr:colOff>
                    <xdr:row>63</xdr:row>
                    <xdr:rowOff>190500</xdr:rowOff>
                  </from>
                  <to>
                    <xdr:col>3</xdr:col>
                    <xdr:colOff>180975</xdr:colOff>
                    <xdr:row>65</xdr:row>
                    <xdr:rowOff>66675</xdr:rowOff>
                  </to>
                </anchor>
              </controlPr>
            </control>
          </mc:Choice>
        </mc:AlternateContent>
        <mc:AlternateContent xmlns:mc="http://schemas.openxmlformats.org/markup-compatibility/2006">
          <mc:Choice Requires="x14">
            <control shapeId="7198" r:id="rId29" name="Check Box 30">
              <controlPr defaultSize="0" autoFill="0" autoLine="0" autoPict="0">
                <anchor moveWithCells="1">
                  <from>
                    <xdr:col>1</xdr:col>
                    <xdr:colOff>66675</xdr:colOff>
                    <xdr:row>64</xdr:row>
                    <xdr:rowOff>190500</xdr:rowOff>
                  </from>
                  <to>
                    <xdr:col>3</xdr:col>
                    <xdr:colOff>171450</xdr:colOff>
                    <xdr:row>66</xdr:row>
                    <xdr:rowOff>66675</xdr:rowOff>
                  </to>
                </anchor>
              </controlPr>
            </control>
          </mc:Choice>
        </mc:AlternateContent>
        <mc:AlternateContent xmlns:mc="http://schemas.openxmlformats.org/markup-compatibility/2006">
          <mc:Choice Requires="x14">
            <control shapeId="7199" r:id="rId30" name="Check Box 31">
              <controlPr defaultSize="0" autoFill="0" autoLine="0" autoPict="0">
                <anchor moveWithCells="1">
                  <from>
                    <xdr:col>1</xdr:col>
                    <xdr:colOff>66675</xdr:colOff>
                    <xdr:row>65</xdr:row>
                    <xdr:rowOff>171450</xdr:rowOff>
                  </from>
                  <to>
                    <xdr:col>3</xdr:col>
                    <xdr:colOff>171450</xdr:colOff>
                    <xdr:row>67</xdr:row>
                    <xdr:rowOff>47625</xdr:rowOff>
                  </to>
                </anchor>
              </controlPr>
            </control>
          </mc:Choice>
        </mc:AlternateContent>
        <mc:AlternateContent xmlns:mc="http://schemas.openxmlformats.org/markup-compatibility/2006">
          <mc:Choice Requires="x14">
            <control shapeId="7200" r:id="rId31" name="Check Box 32">
              <controlPr defaultSize="0" autoFill="0" autoLine="0" autoPict="0">
                <anchor moveWithCells="1">
                  <from>
                    <xdr:col>1</xdr:col>
                    <xdr:colOff>76200</xdr:colOff>
                    <xdr:row>62</xdr:row>
                    <xdr:rowOff>19050</xdr:rowOff>
                  </from>
                  <to>
                    <xdr:col>3</xdr:col>
                    <xdr:colOff>190500</xdr:colOff>
                    <xdr:row>62</xdr:row>
                    <xdr:rowOff>228600</xdr:rowOff>
                  </to>
                </anchor>
              </controlPr>
            </control>
          </mc:Choice>
        </mc:AlternateContent>
        <mc:AlternateContent xmlns:mc="http://schemas.openxmlformats.org/markup-compatibility/2006">
          <mc:Choice Requires="x14">
            <control shapeId="7201" r:id="rId32" name="Check Box 33">
              <controlPr defaultSize="0" autoFill="0" autoLine="0" autoPict="0">
                <anchor moveWithCells="1">
                  <from>
                    <xdr:col>1</xdr:col>
                    <xdr:colOff>66675</xdr:colOff>
                    <xdr:row>74</xdr:row>
                    <xdr:rowOff>180975</xdr:rowOff>
                  </from>
                  <to>
                    <xdr:col>3</xdr:col>
                    <xdr:colOff>180975</xdr:colOff>
                    <xdr:row>76</xdr:row>
                    <xdr:rowOff>66675</xdr:rowOff>
                  </to>
                </anchor>
              </controlPr>
            </control>
          </mc:Choice>
        </mc:AlternateContent>
        <mc:AlternateContent xmlns:mc="http://schemas.openxmlformats.org/markup-compatibility/2006">
          <mc:Choice Requires="x14">
            <control shapeId="7202" r:id="rId33" name="Check Box 34">
              <controlPr defaultSize="0" autoFill="0" autoLine="0" autoPict="0">
                <anchor moveWithCells="1">
                  <from>
                    <xdr:col>1</xdr:col>
                    <xdr:colOff>66675</xdr:colOff>
                    <xdr:row>75</xdr:row>
                    <xdr:rowOff>190500</xdr:rowOff>
                  </from>
                  <to>
                    <xdr:col>3</xdr:col>
                    <xdr:colOff>180975</xdr:colOff>
                    <xdr:row>77</xdr:row>
                    <xdr:rowOff>66675</xdr:rowOff>
                  </to>
                </anchor>
              </controlPr>
            </control>
          </mc:Choice>
        </mc:AlternateContent>
        <mc:AlternateContent xmlns:mc="http://schemas.openxmlformats.org/markup-compatibility/2006">
          <mc:Choice Requires="x14">
            <control shapeId="7203" r:id="rId34" name="Check Box 35">
              <controlPr defaultSize="0" autoFill="0" autoLine="0" autoPict="0">
                <anchor moveWithCells="1">
                  <from>
                    <xdr:col>1</xdr:col>
                    <xdr:colOff>66675</xdr:colOff>
                    <xdr:row>76</xdr:row>
                    <xdr:rowOff>190500</xdr:rowOff>
                  </from>
                  <to>
                    <xdr:col>3</xdr:col>
                    <xdr:colOff>171450</xdr:colOff>
                    <xdr:row>78</xdr:row>
                    <xdr:rowOff>66675</xdr:rowOff>
                  </to>
                </anchor>
              </controlPr>
            </control>
          </mc:Choice>
        </mc:AlternateContent>
        <mc:AlternateContent xmlns:mc="http://schemas.openxmlformats.org/markup-compatibility/2006">
          <mc:Choice Requires="x14">
            <control shapeId="7205" r:id="rId35" name="Check Box 37">
              <controlPr defaultSize="0" autoFill="0" autoLine="0" autoPict="0">
                <anchor moveWithCells="1">
                  <from>
                    <xdr:col>1</xdr:col>
                    <xdr:colOff>76200</xdr:colOff>
                    <xdr:row>74</xdr:row>
                    <xdr:rowOff>19050</xdr:rowOff>
                  </from>
                  <to>
                    <xdr:col>3</xdr:col>
                    <xdr:colOff>190500</xdr:colOff>
                    <xdr:row>74</xdr:row>
                    <xdr:rowOff>228600</xdr:rowOff>
                  </to>
                </anchor>
              </controlPr>
            </control>
          </mc:Choice>
        </mc:AlternateContent>
        <mc:AlternateContent xmlns:mc="http://schemas.openxmlformats.org/markup-compatibility/2006">
          <mc:Choice Requires="x14">
            <control shapeId="7206" r:id="rId36" name="Check Box 38">
              <controlPr defaultSize="0" autoFill="0" autoLine="0" autoPict="0">
                <anchor moveWithCells="1">
                  <from>
                    <xdr:col>10</xdr:col>
                    <xdr:colOff>66675</xdr:colOff>
                    <xdr:row>74</xdr:row>
                    <xdr:rowOff>180975</xdr:rowOff>
                  </from>
                  <to>
                    <xdr:col>12</xdr:col>
                    <xdr:colOff>47625</xdr:colOff>
                    <xdr:row>76</xdr:row>
                    <xdr:rowOff>66675</xdr:rowOff>
                  </to>
                </anchor>
              </controlPr>
            </control>
          </mc:Choice>
        </mc:AlternateContent>
        <mc:AlternateContent xmlns:mc="http://schemas.openxmlformats.org/markup-compatibility/2006">
          <mc:Choice Requires="x14">
            <control shapeId="7207" r:id="rId37" name="Check Box 39">
              <controlPr defaultSize="0" autoFill="0" autoLine="0" autoPict="0">
                <anchor moveWithCells="1">
                  <from>
                    <xdr:col>10</xdr:col>
                    <xdr:colOff>66675</xdr:colOff>
                    <xdr:row>75</xdr:row>
                    <xdr:rowOff>190500</xdr:rowOff>
                  </from>
                  <to>
                    <xdr:col>12</xdr:col>
                    <xdr:colOff>47625</xdr:colOff>
                    <xdr:row>77</xdr:row>
                    <xdr:rowOff>66675</xdr:rowOff>
                  </to>
                </anchor>
              </controlPr>
            </control>
          </mc:Choice>
        </mc:AlternateContent>
        <mc:AlternateContent xmlns:mc="http://schemas.openxmlformats.org/markup-compatibility/2006">
          <mc:Choice Requires="x14">
            <control shapeId="7210" r:id="rId38" name="Check Box 42">
              <controlPr defaultSize="0" autoFill="0" autoLine="0" autoPict="0">
                <anchor moveWithCells="1">
                  <from>
                    <xdr:col>10</xdr:col>
                    <xdr:colOff>76200</xdr:colOff>
                    <xdr:row>74</xdr:row>
                    <xdr:rowOff>19050</xdr:rowOff>
                  </from>
                  <to>
                    <xdr:col>12</xdr:col>
                    <xdr:colOff>57150</xdr:colOff>
                    <xdr:row>74</xdr:row>
                    <xdr:rowOff>228600</xdr:rowOff>
                  </to>
                </anchor>
              </controlPr>
            </control>
          </mc:Choice>
        </mc:AlternateContent>
        <mc:AlternateContent xmlns:mc="http://schemas.openxmlformats.org/markup-compatibility/2006">
          <mc:Choice Requires="x14">
            <control shapeId="7211" r:id="rId39" name="Check Box 43">
              <controlPr defaultSize="0" autoFill="0" autoLine="0" autoPict="0">
                <anchor moveWithCells="1">
                  <from>
                    <xdr:col>1</xdr:col>
                    <xdr:colOff>66675</xdr:colOff>
                    <xdr:row>93</xdr:row>
                    <xdr:rowOff>180975</xdr:rowOff>
                  </from>
                  <to>
                    <xdr:col>3</xdr:col>
                    <xdr:colOff>180975</xdr:colOff>
                    <xdr:row>95</xdr:row>
                    <xdr:rowOff>66675</xdr:rowOff>
                  </to>
                </anchor>
              </controlPr>
            </control>
          </mc:Choice>
        </mc:AlternateContent>
        <mc:AlternateContent xmlns:mc="http://schemas.openxmlformats.org/markup-compatibility/2006">
          <mc:Choice Requires="x14">
            <control shapeId="7212" r:id="rId40" name="Check Box 44">
              <controlPr defaultSize="0" autoFill="0" autoLine="0" autoPict="0">
                <anchor moveWithCells="1">
                  <from>
                    <xdr:col>1</xdr:col>
                    <xdr:colOff>66675</xdr:colOff>
                    <xdr:row>94</xdr:row>
                    <xdr:rowOff>190500</xdr:rowOff>
                  </from>
                  <to>
                    <xdr:col>3</xdr:col>
                    <xdr:colOff>180975</xdr:colOff>
                    <xdr:row>96</xdr:row>
                    <xdr:rowOff>66675</xdr:rowOff>
                  </to>
                </anchor>
              </controlPr>
            </control>
          </mc:Choice>
        </mc:AlternateContent>
        <mc:AlternateContent xmlns:mc="http://schemas.openxmlformats.org/markup-compatibility/2006">
          <mc:Choice Requires="x14">
            <control shapeId="7213" r:id="rId41" name="Check Box 45">
              <controlPr defaultSize="0" autoFill="0" autoLine="0" autoPict="0">
                <anchor moveWithCells="1">
                  <from>
                    <xdr:col>1</xdr:col>
                    <xdr:colOff>66675</xdr:colOff>
                    <xdr:row>95</xdr:row>
                    <xdr:rowOff>190500</xdr:rowOff>
                  </from>
                  <to>
                    <xdr:col>3</xdr:col>
                    <xdr:colOff>171450</xdr:colOff>
                    <xdr:row>97</xdr:row>
                    <xdr:rowOff>66675</xdr:rowOff>
                  </to>
                </anchor>
              </controlPr>
            </control>
          </mc:Choice>
        </mc:AlternateContent>
        <mc:AlternateContent xmlns:mc="http://schemas.openxmlformats.org/markup-compatibility/2006">
          <mc:Choice Requires="x14">
            <control shapeId="7214" r:id="rId42" name="Check Box 46">
              <controlPr defaultSize="0" autoFill="0" autoLine="0" autoPict="0">
                <anchor moveWithCells="1">
                  <from>
                    <xdr:col>1</xdr:col>
                    <xdr:colOff>66675</xdr:colOff>
                    <xdr:row>96</xdr:row>
                    <xdr:rowOff>171450</xdr:rowOff>
                  </from>
                  <to>
                    <xdr:col>3</xdr:col>
                    <xdr:colOff>171450</xdr:colOff>
                    <xdr:row>98</xdr:row>
                    <xdr:rowOff>47625</xdr:rowOff>
                  </to>
                </anchor>
              </controlPr>
            </control>
          </mc:Choice>
        </mc:AlternateContent>
        <mc:AlternateContent xmlns:mc="http://schemas.openxmlformats.org/markup-compatibility/2006">
          <mc:Choice Requires="x14">
            <control shapeId="7215" r:id="rId43" name="Check Box 47">
              <controlPr defaultSize="0" autoFill="0" autoLine="0" autoPict="0">
                <anchor moveWithCells="1">
                  <from>
                    <xdr:col>1</xdr:col>
                    <xdr:colOff>76200</xdr:colOff>
                    <xdr:row>93</xdr:row>
                    <xdr:rowOff>19050</xdr:rowOff>
                  </from>
                  <to>
                    <xdr:col>3</xdr:col>
                    <xdr:colOff>190500</xdr:colOff>
                    <xdr:row>93</xdr:row>
                    <xdr:rowOff>228600</xdr:rowOff>
                  </to>
                </anchor>
              </controlPr>
            </control>
          </mc:Choice>
        </mc:AlternateContent>
        <mc:AlternateContent xmlns:mc="http://schemas.openxmlformats.org/markup-compatibility/2006">
          <mc:Choice Requires="x14">
            <control shapeId="7216" r:id="rId44" name="Check Box 48">
              <controlPr defaultSize="0" autoFill="0" autoLine="0" autoPict="0">
                <anchor moveWithCells="1">
                  <from>
                    <xdr:col>10</xdr:col>
                    <xdr:colOff>66675</xdr:colOff>
                    <xdr:row>93</xdr:row>
                    <xdr:rowOff>180975</xdr:rowOff>
                  </from>
                  <to>
                    <xdr:col>12</xdr:col>
                    <xdr:colOff>47625</xdr:colOff>
                    <xdr:row>95</xdr:row>
                    <xdr:rowOff>66675</xdr:rowOff>
                  </to>
                </anchor>
              </controlPr>
            </control>
          </mc:Choice>
        </mc:AlternateContent>
        <mc:AlternateContent xmlns:mc="http://schemas.openxmlformats.org/markup-compatibility/2006">
          <mc:Choice Requires="x14">
            <control shapeId="7217" r:id="rId45" name="Check Box 49">
              <controlPr defaultSize="0" autoFill="0" autoLine="0" autoPict="0">
                <anchor moveWithCells="1">
                  <from>
                    <xdr:col>10</xdr:col>
                    <xdr:colOff>66675</xdr:colOff>
                    <xdr:row>94</xdr:row>
                    <xdr:rowOff>190500</xdr:rowOff>
                  </from>
                  <to>
                    <xdr:col>12</xdr:col>
                    <xdr:colOff>47625</xdr:colOff>
                    <xdr:row>96</xdr:row>
                    <xdr:rowOff>66675</xdr:rowOff>
                  </to>
                </anchor>
              </controlPr>
            </control>
          </mc:Choice>
        </mc:AlternateContent>
        <mc:AlternateContent xmlns:mc="http://schemas.openxmlformats.org/markup-compatibility/2006">
          <mc:Choice Requires="x14">
            <control shapeId="7218" r:id="rId46" name="Check Box 50">
              <controlPr defaultSize="0" autoFill="0" autoLine="0" autoPict="0">
                <anchor moveWithCells="1">
                  <from>
                    <xdr:col>10</xdr:col>
                    <xdr:colOff>66675</xdr:colOff>
                    <xdr:row>95</xdr:row>
                    <xdr:rowOff>190500</xdr:rowOff>
                  </from>
                  <to>
                    <xdr:col>12</xdr:col>
                    <xdr:colOff>38100</xdr:colOff>
                    <xdr:row>97</xdr:row>
                    <xdr:rowOff>66675</xdr:rowOff>
                  </to>
                </anchor>
              </controlPr>
            </control>
          </mc:Choice>
        </mc:AlternateContent>
        <mc:AlternateContent xmlns:mc="http://schemas.openxmlformats.org/markup-compatibility/2006">
          <mc:Choice Requires="x14">
            <control shapeId="7219" r:id="rId47" name="Check Box 51">
              <controlPr defaultSize="0" autoFill="0" autoLine="0" autoPict="0">
                <anchor moveWithCells="1">
                  <from>
                    <xdr:col>10</xdr:col>
                    <xdr:colOff>66675</xdr:colOff>
                    <xdr:row>96</xdr:row>
                    <xdr:rowOff>171450</xdr:rowOff>
                  </from>
                  <to>
                    <xdr:col>12</xdr:col>
                    <xdr:colOff>38100</xdr:colOff>
                    <xdr:row>98</xdr:row>
                    <xdr:rowOff>47625</xdr:rowOff>
                  </to>
                </anchor>
              </controlPr>
            </control>
          </mc:Choice>
        </mc:AlternateContent>
        <mc:AlternateContent xmlns:mc="http://schemas.openxmlformats.org/markup-compatibility/2006">
          <mc:Choice Requires="x14">
            <control shapeId="7220" r:id="rId48" name="Check Box 52">
              <controlPr defaultSize="0" autoFill="0" autoLine="0" autoPict="0">
                <anchor moveWithCells="1">
                  <from>
                    <xdr:col>10</xdr:col>
                    <xdr:colOff>76200</xdr:colOff>
                    <xdr:row>93</xdr:row>
                    <xdr:rowOff>19050</xdr:rowOff>
                  </from>
                  <to>
                    <xdr:col>12</xdr:col>
                    <xdr:colOff>57150</xdr:colOff>
                    <xdr:row>93</xdr:row>
                    <xdr:rowOff>228600</xdr:rowOff>
                  </to>
                </anchor>
              </controlPr>
            </control>
          </mc:Choice>
        </mc:AlternateContent>
        <mc:AlternateContent xmlns:mc="http://schemas.openxmlformats.org/markup-compatibility/2006">
          <mc:Choice Requires="x14">
            <control shapeId="7221" r:id="rId49" name="Check Box 53">
              <controlPr defaultSize="0" autoFill="0" autoLine="0" autoPict="0">
                <anchor moveWithCells="1">
                  <from>
                    <xdr:col>1</xdr:col>
                    <xdr:colOff>47625</xdr:colOff>
                    <xdr:row>86</xdr:row>
                    <xdr:rowOff>28575</xdr:rowOff>
                  </from>
                  <to>
                    <xdr:col>3</xdr:col>
                    <xdr:colOff>161925</xdr:colOff>
                    <xdr:row>88</xdr:row>
                    <xdr:rowOff>66675</xdr:rowOff>
                  </to>
                </anchor>
              </controlPr>
            </control>
          </mc:Choice>
        </mc:AlternateContent>
        <mc:AlternateContent xmlns:mc="http://schemas.openxmlformats.org/markup-compatibility/2006">
          <mc:Choice Requires="x14">
            <control shapeId="7225" r:id="rId50" name="Check Box 57">
              <controlPr defaultSize="0" autoFill="0" autoLine="0" autoPict="0">
                <anchor moveWithCells="1">
                  <from>
                    <xdr:col>9</xdr:col>
                    <xdr:colOff>142875</xdr:colOff>
                    <xdr:row>87</xdr:row>
                    <xdr:rowOff>19050</xdr:rowOff>
                  </from>
                  <to>
                    <xdr:col>11</xdr:col>
                    <xdr:colOff>123825</xdr:colOff>
                    <xdr:row>87</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BO39"/>
  <sheetViews>
    <sheetView topLeftCell="I1" zoomScale="85" zoomScaleNormal="85" workbookViewId="0">
      <selection activeCell="F11" sqref="F11:Q11"/>
    </sheetView>
  </sheetViews>
  <sheetFormatPr defaultRowHeight="13.5"/>
  <cols>
    <col min="1" max="1" width="16.125" style="1" bestFit="1" customWidth="1"/>
    <col min="2" max="16384" width="9" style="1"/>
  </cols>
  <sheetData>
    <row r="1" spans="1:67">
      <c r="A1" s="1" t="s">
        <v>470</v>
      </c>
      <c r="V1" s="1" t="s">
        <v>468</v>
      </c>
    </row>
    <row r="2" spans="1:67" s="3" customFormat="1" ht="120">
      <c r="A2" s="6" t="s">
        <v>371</v>
      </c>
      <c r="B2" s="7" t="s">
        <v>372</v>
      </c>
      <c r="C2" s="7" t="s">
        <v>350</v>
      </c>
      <c r="D2" s="7" t="s">
        <v>351</v>
      </c>
      <c r="E2" s="7" t="s">
        <v>352</v>
      </c>
      <c r="F2" s="6" t="s">
        <v>353</v>
      </c>
      <c r="G2" s="30" t="s">
        <v>2297</v>
      </c>
      <c r="H2" s="7" t="s">
        <v>373</v>
      </c>
      <c r="I2" s="7" t="s">
        <v>374</v>
      </c>
      <c r="J2" s="6" t="s">
        <v>375</v>
      </c>
      <c r="K2" s="35" t="s">
        <v>2392</v>
      </c>
      <c r="L2" s="6" t="s">
        <v>376</v>
      </c>
      <c r="M2" s="8" t="s">
        <v>377</v>
      </c>
      <c r="N2" s="8" t="s">
        <v>378</v>
      </c>
      <c r="O2" s="8" t="s">
        <v>379</v>
      </c>
      <c r="P2" s="6" t="s">
        <v>380</v>
      </c>
      <c r="Q2" s="8" t="s">
        <v>381</v>
      </c>
      <c r="R2" s="8" t="s">
        <v>382</v>
      </c>
      <c r="S2" s="8" t="s">
        <v>383</v>
      </c>
      <c r="T2" s="6" t="s">
        <v>384</v>
      </c>
      <c r="U2" s="6" t="s">
        <v>385</v>
      </c>
      <c r="V2" s="6" t="s">
        <v>386</v>
      </c>
      <c r="W2" s="6" t="s">
        <v>387</v>
      </c>
      <c r="X2" s="8" t="s">
        <v>388</v>
      </c>
      <c r="Y2" s="6" t="s">
        <v>389</v>
      </c>
      <c r="Z2" s="6" t="s">
        <v>390</v>
      </c>
      <c r="AA2" s="6" t="s">
        <v>391</v>
      </c>
      <c r="AB2" s="6" t="s">
        <v>392</v>
      </c>
      <c r="AC2" s="6" t="s">
        <v>393</v>
      </c>
      <c r="AD2" s="6" t="s">
        <v>394</v>
      </c>
      <c r="AE2" s="6" t="s">
        <v>395</v>
      </c>
      <c r="AF2" s="6" t="s">
        <v>396</v>
      </c>
      <c r="AG2" s="6" t="s">
        <v>397</v>
      </c>
      <c r="AH2" s="6" t="s">
        <v>398</v>
      </c>
      <c r="AI2" s="6" t="s">
        <v>399</v>
      </c>
      <c r="AJ2" s="6" t="s">
        <v>400</v>
      </c>
      <c r="AK2" s="6" t="s">
        <v>401</v>
      </c>
      <c r="AL2" s="6" t="s">
        <v>402</v>
      </c>
      <c r="AM2" s="6" t="s">
        <v>403</v>
      </c>
      <c r="AN2" s="6" t="s">
        <v>404</v>
      </c>
      <c r="AO2" s="6" t="s">
        <v>405</v>
      </c>
      <c r="AP2" s="6" t="s">
        <v>406</v>
      </c>
      <c r="AQ2" s="6" t="s">
        <v>407</v>
      </c>
      <c r="AR2" s="6" t="s">
        <v>408</v>
      </c>
      <c r="AS2" s="6" t="s">
        <v>409</v>
      </c>
      <c r="AT2" s="6" t="s">
        <v>410</v>
      </c>
      <c r="AU2" s="6" t="s">
        <v>411</v>
      </c>
      <c r="AV2" s="6" t="s">
        <v>412</v>
      </c>
      <c r="AW2" s="6" t="s">
        <v>413</v>
      </c>
      <c r="AX2" s="6" t="s">
        <v>414</v>
      </c>
      <c r="AY2" s="6" t="s">
        <v>415</v>
      </c>
      <c r="AZ2" s="6" t="s">
        <v>416</v>
      </c>
      <c r="BA2" s="6" t="s">
        <v>417</v>
      </c>
      <c r="BB2" s="6" t="s">
        <v>418</v>
      </c>
      <c r="BC2" s="6" t="s">
        <v>419</v>
      </c>
      <c r="BD2" s="6" t="s">
        <v>420</v>
      </c>
      <c r="BE2" s="6" t="s">
        <v>421</v>
      </c>
      <c r="BF2" s="6" t="s">
        <v>422</v>
      </c>
      <c r="BG2" s="6" t="s">
        <v>423</v>
      </c>
      <c r="BH2" s="6" t="s">
        <v>424</v>
      </c>
      <c r="BI2" s="6" t="s">
        <v>425</v>
      </c>
      <c r="BJ2" s="6" t="s">
        <v>426</v>
      </c>
      <c r="BK2" s="6" t="s">
        <v>427</v>
      </c>
      <c r="BL2" s="6" t="s">
        <v>428</v>
      </c>
      <c r="BM2" s="6" t="s">
        <v>429</v>
      </c>
      <c r="BN2" s="6" t="s">
        <v>430</v>
      </c>
      <c r="BO2" s="6" t="s">
        <v>431</v>
      </c>
    </row>
    <row r="3" spans="1:67" s="5" customFormat="1" ht="12" customHeight="1">
      <c r="A3" s="9">
        <v>4</v>
      </c>
      <c r="B3" s="10">
        <v>4</v>
      </c>
      <c r="C3" s="10">
        <v>4</v>
      </c>
      <c r="D3" s="10">
        <v>4</v>
      </c>
      <c r="E3" s="10">
        <v>4</v>
      </c>
      <c r="F3" s="10">
        <v>4</v>
      </c>
      <c r="G3" s="31">
        <v>4</v>
      </c>
      <c r="H3" s="10">
        <v>2</v>
      </c>
      <c r="I3" s="10">
        <v>4</v>
      </c>
      <c r="J3" s="10">
        <v>2</v>
      </c>
      <c r="K3" s="10">
        <v>4</v>
      </c>
      <c r="L3" s="10">
        <v>3</v>
      </c>
      <c r="M3" s="10">
        <v>3</v>
      </c>
      <c r="N3" s="10">
        <v>3</v>
      </c>
      <c r="O3" s="10">
        <v>3</v>
      </c>
      <c r="P3" s="10">
        <v>3</v>
      </c>
      <c r="Q3" s="10">
        <v>3</v>
      </c>
      <c r="R3" s="10">
        <v>3</v>
      </c>
      <c r="S3" s="10">
        <v>3</v>
      </c>
      <c r="T3" s="10">
        <v>1</v>
      </c>
      <c r="U3" s="10">
        <v>1</v>
      </c>
      <c r="V3" s="6">
        <v>1</v>
      </c>
      <c r="W3" s="6">
        <v>4</v>
      </c>
      <c r="X3" s="8">
        <v>2</v>
      </c>
      <c r="Y3" s="6">
        <v>4</v>
      </c>
      <c r="Z3" s="6">
        <v>4</v>
      </c>
      <c r="AA3" s="6">
        <v>3</v>
      </c>
      <c r="AB3" s="6">
        <v>3</v>
      </c>
      <c r="AC3" s="6">
        <v>4</v>
      </c>
      <c r="AD3" s="6">
        <v>3</v>
      </c>
      <c r="AE3" s="6">
        <v>3</v>
      </c>
      <c r="AF3" s="6">
        <v>2</v>
      </c>
      <c r="AG3" s="6">
        <v>4</v>
      </c>
      <c r="AH3" s="6">
        <v>2</v>
      </c>
      <c r="AI3" s="6">
        <v>4</v>
      </c>
      <c r="AJ3" s="6">
        <v>4</v>
      </c>
      <c r="AK3" s="6">
        <v>2</v>
      </c>
      <c r="AL3" s="6">
        <v>4</v>
      </c>
      <c r="AM3" s="6">
        <v>4</v>
      </c>
      <c r="AN3" s="6">
        <v>2</v>
      </c>
      <c r="AO3" s="6">
        <v>4</v>
      </c>
      <c r="AP3" s="6">
        <v>4</v>
      </c>
      <c r="AQ3" s="6">
        <v>1</v>
      </c>
      <c r="AR3" s="6">
        <v>2</v>
      </c>
      <c r="AS3" s="6">
        <v>4</v>
      </c>
      <c r="AT3" s="6">
        <v>4</v>
      </c>
      <c r="AU3" s="6">
        <v>2</v>
      </c>
      <c r="AV3" s="6">
        <v>4</v>
      </c>
      <c r="AW3" s="6">
        <v>2</v>
      </c>
      <c r="AX3" s="6">
        <v>4</v>
      </c>
      <c r="AY3" s="6">
        <v>2</v>
      </c>
      <c r="AZ3" s="6">
        <v>4</v>
      </c>
      <c r="BA3" s="6">
        <v>2</v>
      </c>
      <c r="BB3" s="6">
        <v>2</v>
      </c>
      <c r="BC3" s="6">
        <v>2</v>
      </c>
      <c r="BD3" s="6">
        <v>2</v>
      </c>
      <c r="BE3" s="6">
        <v>2</v>
      </c>
      <c r="BF3" s="6">
        <v>2</v>
      </c>
      <c r="BG3" s="6">
        <v>2</v>
      </c>
      <c r="BH3" s="6">
        <v>2</v>
      </c>
      <c r="BI3" s="6">
        <v>2</v>
      </c>
      <c r="BJ3" s="6">
        <v>2</v>
      </c>
      <c r="BK3" s="6">
        <v>2</v>
      </c>
      <c r="BL3" s="6">
        <v>2</v>
      </c>
      <c r="BM3" s="6">
        <v>2</v>
      </c>
      <c r="BN3" s="6">
        <v>4</v>
      </c>
      <c r="BO3" s="6">
        <v>4</v>
      </c>
    </row>
    <row r="4" spans="1:67" s="5" customFormat="1" ht="12" customHeight="1">
      <c r="A4" s="9" t="s">
        <v>464</v>
      </c>
      <c r="B4" s="10" t="s">
        <v>464</v>
      </c>
      <c r="C4" s="10" t="s">
        <v>464</v>
      </c>
      <c r="D4" s="10" t="s">
        <v>464</v>
      </c>
      <c r="E4" s="10" t="s">
        <v>464</v>
      </c>
      <c r="F4" s="10" t="s">
        <v>464</v>
      </c>
      <c r="G4" s="31" t="s">
        <v>464</v>
      </c>
      <c r="H4" s="10" t="s">
        <v>466</v>
      </c>
      <c r="I4" s="10" t="s">
        <v>464</v>
      </c>
      <c r="J4" s="10" t="s">
        <v>466</v>
      </c>
      <c r="K4" s="10" t="s">
        <v>464</v>
      </c>
      <c r="L4" s="10" t="s">
        <v>465</v>
      </c>
      <c r="M4" s="10" t="s">
        <v>465</v>
      </c>
      <c r="N4" s="10" t="s">
        <v>465</v>
      </c>
      <c r="O4" s="10" t="s">
        <v>465</v>
      </c>
      <c r="P4" s="10" t="s">
        <v>465</v>
      </c>
      <c r="Q4" s="10" t="s">
        <v>465</v>
      </c>
      <c r="R4" s="10" t="s">
        <v>465</v>
      </c>
      <c r="S4" s="10" t="s">
        <v>465</v>
      </c>
      <c r="T4" s="10" t="s">
        <v>467</v>
      </c>
      <c r="U4" s="10" t="s">
        <v>467</v>
      </c>
      <c r="V4" s="6" t="s">
        <v>467</v>
      </c>
      <c r="W4" s="6" t="s">
        <v>464</v>
      </c>
      <c r="X4" s="8" t="s">
        <v>466</v>
      </c>
      <c r="Y4" s="6" t="s">
        <v>464</v>
      </c>
      <c r="Z4" s="6" t="s">
        <v>464</v>
      </c>
      <c r="AA4" s="6" t="s">
        <v>465</v>
      </c>
      <c r="AB4" s="6" t="s">
        <v>465</v>
      </c>
      <c r="AC4" s="6" t="s">
        <v>464</v>
      </c>
      <c r="AD4" s="6" t="s">
        <v>465</v>
      </c>
      <c r="AE4" s="6" t="s">
        <v>465</v>
      </c>
      <c r="AF4" s="6" t="s">
        <v>466</v>
      </c>
      <c r="AG4" s="6" t="s">
        <v>464</v>
      </c>
      <c r="AH4" s="6" t="s">
        <v>466</v>
      </c>
      <c r="AI4" s="6" t="s">
        <v>464</v>
      </c>
      <c r="AJ4" s="6" t="s">
        <v>464</v>
      </c>
      <c r="AK4" s="6" t="s">
        <v>466</v>
      </c>
      <c r="AL4" s="6" t="s">
        <v>464</v>
      </c>
      <c r="AM4" s="6" t="s">
        <v>464</v>
      </c>
      <c r="AN4" s="6" t="s">
        <v>466</v>
      </c>
      <c r="AO4" s="6" t="s">
        <v>464</v>
      </c>
      <c r="AP4" s="6" t="s">
        <v>464</v>
      </c>
      <c r="AQ4" s="6" t="s">
        <v>467</v>
      </c>
      <c r="AR4" s="6" t="s">
        <v>466</v>
      </c>
      <c r="AS4" s="6" t="s">
        <v>464</v>
      </c>
      <c r="AT4" s="6" t="s">
        <v>464</v>
      </c>
      <c r="AU4" s="6" t="s">
        <v>466</v>
      </c>
      <c r="AV4" s="6" t="s">
        <v>464</v>
      </c>
      <c r="AW4" s="6" t="s">
        <v>466</v>
      </c>
      <c r="AX4" s="6" t="s">
        <v>464</v>
      </c>
      <c r="AY4" s="6" t="s">
        <v>466</v>
      </c>
      <c r="AZ4" s="6" t="s">
        <v>464</v>
      </c>
      <c r="BA4" s="6" t="s">
        <v>466</v>
      </c>
      <c r="BB4" s="6" t="s">
        <v>466</v>
      </c>
      <c r="BC4" s="6" t="s">
        <v>466</v>
      </c>
      <c r="BD4" s="6" t="s">
        <v>466</v>
      </c>
      <c r="BE4" s="6" t="s">
        <v>466</v>
      </c>
      <c r="BF4" s="6" t="s">
        <v>466</v>
      </c>
      <c r="BG4" s="6" t="s">
        <v>466</v>
      </c>
      <c r="BH4" s="6" t="s">
        <v>466</v>
      </c>
      <c r="BI4" s="6" t="s">
        <v>466</v>
      </c>
      <c r="BJ4" s="6" t="s">
        <v>466</v>
      </c>
      <c r="BK4" s="6" t="s">
        <v>466</v>
      </c>
      <c r="BL4" s="6" t="s">
        <v>466</v>
      </c>
      <c r="BM4" s="6" t="s">
        <v>466</v>
      </c>
      <c r="BN4" s="6" t="s">
        <v>464</v>
      </c>
      <c r="BO4" s="6" t="s">
        <v>464</v>
      </c>
    </row>
    <row r="5" spans="1:67" ht="14.25">
      <c r="A5" s="16" t="str">
        <f>'表紙～Ｑ1-5'!X40</f>
        <v/>
      </c>
      <c r="B5" s="16" t="str">
        <f>'表紙～Ｑ1-5'!X41</f>
        <v/>
      </c>
      <c r="C5" s="16" t="str">
        <f>'表紙～Ｑ1-5'!X42</f>
        <v/>
      </c>
      <c r="D5" s="16" t="str">
        <f>'表紙～Ｑ1-5'!X43</f>
        <v/>
      </c>
      <c r="E5" s="17" t="str">
        <f>'表紙～Ｑ1-5'!X44</f>
        <v/>
      </c>
      <c r="F5" s="17" t="str">
        <f>'表紙～Ｑ1-5'!X45</f>
        <v/>
      </c>
      <c r="G5" s="17" t="e">
        <f>'表紙～Ｑ1-5'!X46</f>
        <v>#N/A</v>
      </c>
      <c r="H5" s="17" t="str">
        <f>'表紙～Ｑ1-5'!AB97</f>
        <v/>
      </c>
      <c r="I5" s="17" t="str">
        <f>'表紙～Ｑ1-5'!AB98</f>
        <v/>
      </c>
      <c r="J5" s="17" t="str">
        <f>'表紙～Ｑ1-5'!AB109</f>
        <v/>
      </c>
      <c r="K5" s="17" t="str">
        <f>'表紙～Ｑ1-5'!W114</f>
        <v/>
      </c>
      <c r="L5" s="17" t="str">
        <f>'表紙～Ｑ1-5'!X115</f>
        <v/>
      </c>
      <c r="M5" s="17" t="str">
        <f>'表紙～Ｑ1-5'!X116</f>
        <v/>
      </c>
      <c r="N5" s="17" t="str">
        <f>'表紙～Ｑ1-5'!X117</f>
        <v/>
      </c>
      <c r="O5" s="17" t="str">
        <f>'表紙～Ｑ1-5'!X118</f>
        <v/>
      </c>
      <c r="P5" s="17" t="str">
        <f>'表紙～Ｑ1-5'!X119</f>
        <v/>
      </c>
      <c r="Q5" s="17" t="str">
        <f>'表紙～Ｑ1-5'!X120</f>
        <v/>
      </c>
      <c r="R5" s="17" t="str">
        <f>'表紙～Ｑ1-5'!X121</f>
        <v/>
      </c>
      <c r="S5" s="17" t="str">
        <f>'表紙～Ｑ1-5'!X122</f>
        <v/>
      </c>
      <c r="T5" s="17" t="str">
        <f>'表紙～Ｑ1-5'!AC132</f>
        <v/>
      </c>
      <c r="U5" s="17" t="str">
        <f>'表紙～Ｑ1-5'!AC140</f>
        <v/>
      </c>
      <c r="V5" s="32" t="str">
        <f>'Ｑ7-12'!Z7</f>
        <v/>
      </c>
      <c r="W5" s="11" t="str">
        <f>'Ｑ7-12'!AA11</f>
        <v/>
      </c>
      <c r="X5" s="11" t="str">
        <f>'Ｑ7-12'!Z17</f>
        <v/>
      </c>
      <c r="Y5" s="11" t="str">
        <f>'Ｑ7-12'!AA21</f>
        <v/>
      </c>
      <c r="Z5" s="11" t="str">
        <f>'Ｑ7-12'!W29</f>
        <v/>
      </c>
      <c r="AA5" s="11" t="str">
        <f>'Ｑ7-12'!X29</f>
        <v/>
      </c>
      <c r="AB5" s="11" t="str">
        <f>'Ｑ7-12'!Y29</f>
        <v/>
      </c>
      <c r="AC5" s="11" t="str">
        <f>'Ｑ7-12'!W30</f>
        <v/>
      </c>
      <c r="AD5" s="11" t="str">
        <f>'Ｑ7-12'!X30</f>
        <v/>
      </c>
      <c r="AE5" s="11" t="str">
        <f>'Ｑ7-12'!Y30</f>
        <v/>
      </c>
      <c r="AF5" s="11" t="str">
        <f>'Ｑ7-12'!Z36</f>
        <v/>
      </c>
      <c r="AG5" s="11" t="str">
        <f>'Ｑ7-12'!AA39</f>
        <v/>
      </c>
      <c r="AH5" s="11" t="str">
        <f>'Ｑ7-12'!Z47</f>
        <v/>
      </c>
      <c r="AI5" s="11" t="str">
        <f>'Ｑ7-12'!AA54</f>
        <v/>
      </c>
      <c r="AJ5" s="11" t="str">
        <f>'Ｑ7-12'!W55</f>
        <v/>
      </c>
      <c r="AK5" s="11" t="str">
        <f>'Ｑ7-12'!Z63</f>
        <v/>
      </c>
      <c r="AL5" s="11" t="str">
        <f>'Ｑ7-12'!AA67</f>
        <v/>
      </c>
      <c r="AM5" s="11" t="str">
        <f>'Ｑ7-12'!W69</f>
        <v/>
      </c>
      <c r="AN5" s="11" t="str">
        <f>'Ｑ7-12'!Z71</f>
        <v/>
      </c>
      <c r="AO5" s="11" t="str">
        <f>'Ｑ7-12'!AA77</f>
        <v/>
      </c>
      <c r="AP5" s="11" t="str">
        <f>'Ｑ7-12'!W78</f>
        <v/>
      </c>
      <c r="AQ5" s="11" t="str">
        <f>'Ｑ7-12'!AA85</f>
        <v/>
      </c>
      <c r="AR5" s="11" t="str">
        <f>'Ｑ7-12'!Z88</f>
        <v/>
      </c>
      <c r="AS5" s="11" t="str">
        <f>'Ｑ7-12'!AA97</f>
        <v/>
      </c>
      <c r="AT5" s="11" t="str">
        <f>'Ｑ7-12'!V107</f>
        <v/>
      </c>
      <c r="AU5" s="11" t="str">
        <f>'Ｑ7-12'!AH107</f>
        <v/>
      </c>
      <c r="AV5" s="11" t="str">
        <f>'Ｑ7-12'!V108</f>
        <v/>
      </c>
      <c r="AW5" s="11" t="str">
        <f>'Ｑ7-12'!AH108</f>
        <v/>
      </c>
      <c r="AX5" s="11" t="str">
        <f>'Ｑ7-12'!V109</f>
        <v/>
      </c>
      <c r="AY5" s="11" t="str">
        <f>'Ｑ7-12'!AH109</f>
        <v/>
      </c>
      <c r="AZ5" s="11" t="str">
        <f>'Ｑ7-12'!V110</f>
        <v/>
      </c>
      <c r="BA5" s="11" t="str">
        <f>'Ｑ7-12'!AF125</f>
        <v/>
      </c>
      <c r="BB5" s="11" t="str">
        <f>'Ｑ7-12'!AF126</f>
        <v/>
      </c>
      <c r="BC5" s="11" t="str">
        <f>'Ｑ7-12'!AF127</f>
        <v/>
      </c>
      <c r="BD5" s="11" t="str">
        <f>'Ｑ7-12'!AF128</f>
        <v/>
      </c>
      <c r="BE5" s="11" t="str">
        <f>'Ｑ7-12'!AF129</f>
        <v/>
      </c>
      <c r="BF5" s="11" t="str">
        <f>'Ｑ7-12'!AF130</f>
        <v/>
      </c>
      <c r="BG5" s="11" t="str">
        <f>'Ｑ7-12'!AF131</f>
        <v/>
      </c>
      <c r="BH5" s="11" t="str">
        <f>'Ｑ7-12'!AF132</f>
        <v/>
      </c>
      <c r="BI5" s="11" t="str">
        <f>'Ｑ7-12'!AF133</f>
        <v/>
      </c>
      <c r="BJ5" s="11" t="str">
        <f>'Ｑ7-12'!AF134</f>
        <v/>
      </c>
      <c r="BK5" s="11" t="str">
        <f>'Ｑ7-12'!AF135</f>
        <v/>
      </c>
      <c r="BL5" s="11" t="str">
        <f>'Ｑ7-12'!AF136</f>
        <v/>
      </c>
      <c r="BM5" s="11" t="str">
        <f>'Ｑ7-12'!AF137</f>
        <v/>
      </c>
      <c r="BN5" s="11" t="str">
        <f>'Ｑ7-12'!AD137</f>
        <v/>
      </c>
      <c r="BO5" s="11" t="str">
        <f>'Ｑ7-12'!V140</f>
        <v/>
      </c>
    </row>
    <row r="6" spans="1:67" ht="14.25">
      <c r="A6" s="2"/>
    </row>
    <row r="7" spans="1:67" ht="14.25">
      <c r="A7" s="2"/>
    </row>
    <row r="8" spans="1:67" ht="14.25">
      <c r="A8" s="2"/>
      <c r="C8" s="1">
        <v>1</v>
      </c>
      <c r="D8" s="1">
        <v>2</v>
      </c>
      <c r="E8" s="1">
        <v>3</v>
      </c>
      <c r="F8" s="33">
        <v>4</v>
      </c>
      <c r="G8" s="33">
        <v>5</v>
      </c>
      <c r="L8" s="228"/>
    </row>
    <row r="9" spans="1:67" ht="15" thickBot="1">
      <c r="A9" s="2"/>
      <c r="C9" s="1">
        <f>IF(D15="",0,1)</f>
        <v>0</v>
      </c>
      <c r="D9" s="34">
        <f>IF(D21="",0,1)</f>
        <v>0</v>
      </c>
      <c r="E9" s="34">
        <f>IF(D27="",0,1)</f>
        <v>0</v>
      </c>
      <c r="F9" s="34">
        <f>IF(D33="",0,1)</f>
        <v>0</v>
      </c>
      <c r="G9" s="34">
        <f>IF(D39="",0,1)</f>
        <v>0</v>
      </c>
    </row>
    <row r="10" spans="1:67" ht="15" thickBot="1">
      <c r="A10" s="38" t="s">
        <v>2385</v>
      </c>
      <c r="B10" s="39">
        <f>SUM(C9:G9)</f>
        <v>0</v>
      </c>
    </row>
    <row r="11" spans="1:67" ht="14.25">
      <c r="A11" s="2" t="s">
        <v>469</v>
      </c>
    </row>
    <row r="12" spans="1:67" s="4" customFormat="1" ht="60">
      <c r="A12" s="6" t="s">
        <v>372</v>
      </c>
      <c r="B12" s="30" t="s">
        <v>2297</v>
      </c>
      <c r="C12" s="7" t="s">
        <v>432</v>
      </c>
      <c r="D12" s="7" t="s">
        <v>57</v>
      </c>
      <c r="E12" s="7" t="s">
        <v>433</v>
      </c>
      <c r="F12" s="6" t="s">
        <v>434</v>
      </c>
      <c r="G12" s="6" t="s">
        <v>435</v>
      </c>
      <c r="H12" s="7" t="s">
        <v>436</v>
      </c>
      <c r="I12" s="7" t="s">
        <v>437</v>
      </c>
      <c r="J12" s="6" t="s">
        <v>438</v>
      </c>
      <c r="K12" s="6" t="s">
        <v>439</v>
      </c>
      <c r="L12" s="6" t="s">
        <v>440</v>
      </c>
      <c r="M12" s="6" t="s">
        <v>441</v>
      </c>
      <c r="N12" s="6" t="s">
        <v>87</v>
      </c>
      <c r="O12" s="6" t="s">
        <v>442</v>
      </c>
      <c r="P12" s="6" t="s">
        <v>443</v>
      </c>
      <c r="Q12" s="6" t="s">
        <v>444</v>
      </c>
      <c r="R12" s="6" t="s">
        <v>445</v>
      </c>
      <c r="S12" s="6" t="s">
        <v>446</v>
      </c>
      <c r="T12" s="6" t="s">
        <v>447</v>
      </c>
      <c r="U12" s="6" t="s">
        <v>448</v>
      </c>
      <c r="V12" s="6" t="s">
        <v>449</v>
      </c>
      <c r="W12" s="6" t="s">
        <v>450</v>
      </c>
      <c r="X12" s="6" t="s">
        <v>451</v>
      </c>
      <c r="Y12" s="6" t="s">
        <v>452</v>
      </c>
      <c r="Z12" s="6" t="s">
        <v>453</v>
      </c>
      <c r="AA12" s="6" t="s">
        <v>454</v>
      </c>
      <c r="AB12" s="6" t="s">
        <v>455</v>
      </c>
      <c r="AC12" s="6" t="s">
        <v>456</v>
      </c>
      <c r="AD12" s="6" t="s">
        <v>457</v>
      </c>
      <c r="AE12" s="6" t="s">
        <v>458</v>
      </c>
      <c r="AF12" s="6" t="s">
        <v>459</v>
      </c>
      <c r="AG12" s="6" t="s">
        <v>460</v>
      </c>
      <c r="AH12" s="6" t="s">
        <v>2386</v>
      </c>
      <c r="AI12" s="6" t="s">
        <v>461</v>
      </c>
      <c r="AJ12" s="6" t="s">
        <v>462</v>
      </c>
      <c r="AK12" s="18" t="s">
        <v>463</v>
      </c>
      <c r="AL12" s="14"/>
      <c r="AM12" s="3"/>
      <c r="AN12" s="3"/>
    </row>
    <row r="13" spans="1:67" s="5" customFormat="1" ht="12" customHeight="1">
      <c r="A13" s="12">
        <v>4</v>
      </c>
      <c r="B13" s="31">
        <v>4</v>
      </c>
      <c r="C13" s="13">
        <v>3</v>
      </c>
      <c r="D13" s="13">
        <v>2</v>
      </c>
      <c r="E13" s="13">
        <v>1</v>
      </c>
      <c r="F13" s="12">
        <v>1</v>
      </c>
      <c r="G13" s="12">
        <v>1</v>
      </c>
      <c r="H13" s="13">
        <v>2</v>
      </c>
      <c r="I13" s="13">
        <v>4</v>
      </c>
      <c r="J13" s="12">
        <v>1</v>
      </c>
      <c r="K13" s="12">
        <v>1</v>
      </c>
      <c r="L13" s="12">
        <v>1</v>
      </c>
      <c r="M13" s="12">
        <v>1</v>
      </c>
      <c r="N13" s="12">
        <v>1</v>
      </c>
      <c r="O13" s="12">
        <v>2</v>
      </c>
      <c r="P13" s="12">
        <v>4</v>
      </c>
      <c r="Q13" s="12">
        <v>2</v>
      </c>
      <c r="R13" s="12">
        <v>4</v>
      </c>
      <c r="S13" s="12">
        <v>2</v>
      </c>
      <c r="T13" s="12">
        <v>4</v>
      </c>
      <c r="U13" s="12">
        <v>1</v>
      </c>
      <c r="V13" s="12">
        <v>2</v>
      </c>
      <c r="W13" s="12">
        <v>4</v>
      </c>
      <c r="X13" s="12">
        <v>2</v>
      </c>
      <c r="Y13" s="12">
        <v>4</v>
      </c>
      <c r="Z13" s="12">
        <v>2</v>
      </c>
      <c r="AA13" s="12">
        <v>3</v>
      </c>
      <c r="AB13" s="12">
        <v>3</v>
      </c>
      <c r="AC13" s="12">
        <v>3</v>
      </c>
      <c r="AD13" s="12">
        <v>3</v>
      </c>
      <c r="AE13" s="12">
        <v>2</v>
      </c>
      <c r="AF13" s="12">
        <v>4</v>
      </c>
      <c r="AG13" s="12">
        <v>2</v>
      </c>
      <c r="AH13" s="12">
        <v>4</v>
      </c>
      <c r="AI13" s="12">
        <v>4</v>
      </c>
      <c r="AJ13" s="12">
        <v>2</v>
      </c>
      <c r="AK13" s="36">
        <v>4</v>
      </c>
      <c r="AL13" s="15"/>
    </row>
    <row r="14" spans="1:67" s="5" customFormat="1" ht="12" customHeight="1">
      <c r="A14" s="12" t="s">
        <v>464</v>
      </c>
      <c r="B14" s="31" t="s">
        <v>464</v>
      </c>
      <c r="C14" s="13" t="s">
        <v>465</v>
      </c>
      <c r="D14" s="13" t="s">
        <v>466</v>
      </c>
      <c r="E14" s="13" t="s">
        <v>467</v>
      </c>
      <c r="F14" s="12" t="s">
        <v>467</v>
      </c>
      <c r="G14" s="12" t="s">
        <v>467</v>
      </c>
      <c r="H14" s="13" t="s">
        <v>466</v>
      </c>
      <c r="I14" s="13" t="s">
        <v>464</v>
      </c>
      <c r="J14" s="12" t="s">
        <v>467</v>
      </c>
      <c r="K14" s="12" t="s">
        <v>467</v>
      </c>
      <c r="L14" s="12" t="s">
        <v>467</v>
      </c>
      <c r="M14" s="12" t="s">
        <v>467</v>
      </c>
      <c r="N14" s="12" t="s">
        <v>467</v>
      </c>
      <c r="O14" s="12" t="s">
        <v>466</v>
      </c>
      <c r="P14" s="12" t="s">
        <v>464</v>
      </c>
      <c r="Q14" s="12" t="s">
        <v>466</v>
      </c>
      <c r="R14" s="12" t="s">
        <v>464</v>
      </c>
      <c r="S14" s="12" t="s">
        <v>466</v>
      </c>
      <c r="T14" s="12" t="s">
        <v>464</v>
      </c>
      <c r="U14" s="12" t="s">
        <v>467</v>
      </c>
      <c r="V14" s="12" t="s">
        <v>466</v>
      </c>
      <c r="W14" s="12" t="s">
        <v>464</v>
      </c>
      <c r="X14" s="12" t="s">
        <v>466</v>
      </c>
      <c r="Y14" s="12" t="s">
        <v>464</v>
      </c>
      <c r="Z14" s="12" t="s">
        <v>466</v>
      </c>
      <c r="AA14" s="12" t="s">
        <v>465</v>
      </c>
      <c r="AB14" s="12" t="s">
        <v>465</v>
      </c>
      <c r="AC14" s="12" t="s">
        <v>465</v>
      </c>
      <c r="AD14" s="12" t="s">
        <v>465</v>
      </c>
      <c r="AE14" s="12" t="s">
        <v>466</v>
      </c>
      <c r="AF14" s="12" t="s">
        <v>464</v>
      </c>
      <c r="AG14" s="12" t="s">
        <v>466</v>
      </c>
      <c r="AH14" s="12" t="s">
        <v>464</v>
      </c>
      <c r="AI14" s="12" t="s">
        <v>464</v>
      </c>
      <c r="AJ14" s="12" t="s">
        <v>466</v>
      </c>
      <c r="AK14" s="36" t="s">
        <v>464</v>
      </c>
      <c r="AL14" s="15"/>
    </row>
    <row r="15" spans="1:67">
      <c r="A15" s="11" t="str">
        <f>'表紙～Ｑ1-5'!X41</f>
        <v/>
      </c>
      <c r="B15" s="11" t="e">
        <f>'Ｑ6(事例1）'!V4</f>
        <v>#N/A</v>
      </c>
      <c r="C15" s="11">
        <v>1</v>
      </c>
      <c r="D15" s="11" t="str">
        <f>'Ｑ6(事例1）'!Z7</f>
        <v/>
      </c>
      <c r="E15" s="11" t="str">
        <f>'Ｑ6(事例1）'!Z10</f>
        <v/>
      </c>
      <c r="F15" s="11" t="str">
        <f>'Ｑ6(事例1）'!Z12</f>
        <v/>
      </c>
      <c r="G15" s="11" t="str">
        <f>'Ｑ6(事例1）'!Z14</f>
        <v/>
      </c>
      <c r="H15" s="11" t="str">
        <f>'Ｑ6(事例1）'!Z18</f>
        <v/>
      </c>
      <c r="I15" s="11" t="str">
        <f>'Ｑ6(事例1）'!Z19</f>
        <v/>
      </c>
      <c r="J15" s="11" t="str">
        <f>'Ｑ6(事例1）'!Z32</f>
        <v/>
      </c>
      <c r="K15" s="11" t="str">
        <f>'Ｑ6(事例1）'!Z33</f>
        <v/>
      </c>
      <c r="L15" s="11" t="str">
        <f>'Ｑ6(事例1）'!Z38</f>
        <v/>
      </c>
      <c r="M15" s="11" t="str">
        <f>'Ｑ6(事例1）'!Z39</f>
        <v/>
      </c>
      <c r="N15" s="11" t="str">
        <f>'Ｑ6(事例1）'!Z40</f>
        <v/>
      </c>
      <c r="O15" s="11" t="str">
        <f>'Ｑ6(事例1）'!Z41</f>
        <v/>
      </c>
      <c r="P15" s="11" t="str">
        <f>'Ｑ6(事例1）'!AB43</f>
        <v/>
      </c>
      <c r="Q15" s="11" t="str">
        <f>'Ｑ6(事例1）'!Z42</f>
        <v/>
      </c>
      <c r="R15" s="11" t="str">
        <f>'Ｑ6(事例1）'!AB44</f>
        <v/>
      </c>
      <c r="S15" s="11" t="str">
        <f>'Ｑ6(事例1）'!AD35</f>
        <v/>
      </c>
      <c r="T15" s="11" t="str">
        <f>'Ｑ6(事例1）'!AG57</f>
        <v/>
      </c>
      <c r="U15" s="11" t="str">
        <f>'Ｑ6(事例1）'!AD36</f>
        <v/>
      </c>
      <c r="V15" s="11" t="str">
        <f>'Ｑ6(事例1）'!AD37</f>
        <v/>
      </c>
      <c r="W15" s="11" t="str">
        <f>'Ｑ6(事例1）'!AG67</f>
        <v/>
      </c>
      <c r="X15" s="11" t="str">
        <f>'Ｑ6(事例1）'!AD38</f>
        <v/>
      </c>
      <c r="Y15" s="11" t="str">
        <f>'Ｑ6(事例1）'!AG71</f>
        <v/>
      </c>
      <c r="Z15" s="11" t="str">
        <f>'Ｑ6(事例1）'!AD39</f>
        <v/>
      </c>
      <c r="AA15" s="11" t="str">
        <f>'Ｑ6(事例1）'!AE73</f>
        <v/>
      </c>
      <c r="AB15" s="11" t="str">
        <f>'Ｑ6(事例1）'!AE74</f>
        <v/>
      </c>
      <c r="AC15" s="11" t="str">
        <f>'Ｑ6(事例1）'!AE75</f>
        <v/>
      </c>
      <c r="AD15" s="11" t="str">
        <f>'Ｑ6(事例1）'!AE76</f>
        <v/>
      </c>
      <c r="AE15" s="11" t="str">
        <f>'Ｑ6(事例1）'!AD40</f>
        <v/>
      </c>
      <c r="AF15" s="11" t="str">
        <f>'Ｑ6(事例1）'!AG85</f>
        <v/>
      </c>
      <c r="AG15" s="11" t="str">
        <f>'Ｑ6(事例1）'!AD41</f>
        <v/>
      </c>
      <c r="AH15" s="11" t="str">
        <f>'Ｑ6(事例1）'!AF80</f>
        <v/>
      </c>
      <c r="AI15" s="11" t="str">
        <f>'Ｑ6(事例1）'!AF81</f>
        <v/>
      </c>
      <c r="AJ15" s="11" t="str">
        <f>'Ｑ6(事例1）'!AD42</f>
        <v/>
      </c>
      <c r="AK15" s="37" t="str">
        <f>'Ｑ6(事例1）'!AG100</f>
        <v/>
      </c>
      <c r="AL15" s="33"/>
    </row>
    <row r="16" spans="1:67">
      <c r="AL16" s="33"/>
    </row>
    <row r="17" spans="1:38" ht="14.25">
      <c r="A17" s="2" t="s">
        <v>2393</v>
      </c>
      <c r="AL17" s="33"/>
    </row>
    <row r="18" spans="1:38" ht="60">
      <c r="A18" s="6" t="s">
        <v>372</v>
      </c>
      <c r="B18" s="30" t="s">
        <v>518</v>
      </c>
      <c r="C18" s="7" t="s">
        <v>432</v>
      </c>
      <c r="D18" s="7" t="s">
        <v>57</v>
      </c>
      <c r="E18" s="7" t="s">
        <v>433</v>
      </c>
      <c r="F18" s="6" t="s">
        <v>434</v>
      </c>
      <c r="G18" s="6" t="s">
        <v>435</v>
      </c>
      <c r="H18" s="7" t="s">
        <v>436</v>
      </c>
      <c r="I18" s="7" t="s">
        <v>437</v>
      </c>
      <c r="J18" s="6" t="s">
        <v>438</v>
      </c>
      <c r="K18" s="6" t="s">
        <v>439</v>
      </c>
      <c r="L18" s="6" t="s">
        <v>440</v>
      </c>
      <c r="M18" s="6" t="s">
        <v>441</v>
      </c>
      <c r="N18" s="6" t="s">
        <v>87</v>
      </c>
      <c r="O18" s="6" t="s">
        <v>442</v>
      </c>
      <c r="P18" s="6" t="s">
        <v>443</v>
      </c>
      <c r="Q18" s="6" t="s">
        <v>444</v>
      </c>
      <c r="R18" s="6" t="s">
        <v>445</v>
      </c>
      <c r="S18" s="6" t="s">
        <v>446</v>
      </c>
      <c r="T18" s="6" t="s">
        <v>447</v>
      </c>
      <c r="U18" s="6" t="s">
        <v>448</v>
      </c>
      <c r="V18" s="6" t="s">
        <v>449</v>
      </c>
      <c r="W18" s="6" t="s">
        <v>450</v>
      </c>
      <c r="X18" s="6" t="s">
        <v>451</v>
      </c>
      <c r="Y18" s="6" t="s">
        <v>452</v>
      </c>
      <c r="Z18" s="6" t="s">
        <v>453</v>
      </c>
      <c r="AA18" s="6" t="s">
        <v>454</v>
      </c>
      <c r="AB18" s="6" t="s">
        <v>455</v>
      </c>
      <c r="AC18" s="6" t="s">
        <v>456</v>
      </c>
      <c r="AD18" s="6" t="s">
        <v>457</v>
      </c>
      <c r="AE18" s="6" t="s">
        <v>458</v>
      </c>
      <c r="AF18" s="6" t="s">
        <v>459</v>
      </c>
      <c r="AG18" s="6" t="s">
        <v>460</v>
      </c>
      <c r="AH18" s="6" t="s">
        <v>2386</v>
      </c>
      <c r="AI18" s="6" t="s">
        <v>461</v>
      </c>
      <c r="AJ18" s="6" t="s">
        <v>462</v>
      </c>
      <c r="AK18" s="18" t="s">
        <v>463</v>
      </c>
      <c r="AL18" s="14"/>
    </row>
    <row r="19" spans="1:38">
      <c r="A19" s="12">
        <v>4</v>
      </c>
      <c r="B19" s="31">
        <v>4</v>
      </c>
      <c r="C19" s="13">
        <v>3</v>
      </c>
      <c r="D19" s="13">
        <v>2</v>
      </c>
      <c r="E19" s="13">
        <v>1</v>
      </c>
      <c r="F19" s="12">
        <v>1</v>
      </c>
      <c r="G19" s="12">
        <v>1</v>
      </c>
      <c r="H19" s="13">
        <v>2</v>
      </c>
      <c r="I19" s="13">
        <v>4</v>
      </c>
      <c r="J19" s="12">
        <v>1</v>
      </c>
      <c r="K19" s="12">
        <v>1</v>
      </c>
      <c r="L19" s="12">
        <v>1</v>
      </c>
      <c r="M19" s="12">
        <v>1</v>
      </c>
      <c r="N19" s="12">
        <v>1</v>
      </c>
      <c r="O19" s="12">
        <v>2</v>
      </c>
      <c r="P19" s="12">
        <v>4</v>
      </c>
      <c r="Q19" s="12">
        <v>2</v>
      </c>
      <c r="R19" s="12">
        <v>4</v>
      </c>
      <c r="S19" s="12">
        <v>2</v>
      </c>
      <c r="T19" s="12">
        <v>4</v>
      </c>
      <c r="U19" s="12">
        <v>1</v>
      </c>
      <c r="V19" s="12">
        <v>2</v>
      </c>
      <c r="W19" s="12">
        <v>4</v>
      </c>
      <c r="X19" s="12">
        <v>2</v>
      </c>
      <c r="Y19" s="12">
        <v>4</v>
      </c>
      <c r="Z19" s="12">
        <v>2</v>
      </c>
      <c r="AA19" s="12">
        <v>3</v>
      </c>
      <c r="AB19" s="12">
        <v>3</v>
      </c>
      <c r="AC19" s="12">
        <v>3</v>
      </c>
      <c r="AD19" s="12">
        <v>3</v>
      </c>
      <c r="AE19" s="12">
        <v>2</v>
      </c>
      <c r="AF19" s="12">
        <v>4</v>
      </c>
      <c r="AG19" s="12">
        <v>2</v>
      </c>
      <c r="AH19" s="12">
        <v>4</v>
      </c>
      <c r="AI19" s="12">
        <v>4</v>
      </c>
      <c r="AJ19" s="12">
        <v>2</v>
      </c>
      <c r="AK19" s="36">
        <v>4</v>
      </c>
      <c r="AL19" s="15"/>
    </row>
    <row r="20" spans="1:38">
      <c r="A20" s="12" t="s">
        <v>464</v>
      </c>
      <c r="B20" s="31" t="s">
        <v>464</v>
      </c>
      <c r="C20" s="13" t="s">
        <v>465</v>
      </c>
      <c r="D20" s="13" t="s">
        <v>466</v>
      </c>
      <c r="E20" s="13" t="s">
        <v>467</v>
      </c>
      <c r="F20" s="12" t="s">
        <v>467</v>
      </c>
      <c r="G20" s="12" t="s">
        <v>467</v>
      </c>
      <c r="H20" s="13" t="s">
        <v>466</v>
      </c>
      <c r="I20" s="13" t="s">
        <v>464</v>
      </c>
      <c r="J20" s="12" t="s">
        <v>467</v>
      </c>
      <c r="K20" s="12" t="s">
        <v>467</v>
      </c>
      <c r="L20" s="12" t="s">
        <v>467</v>
      </c>
      <c r="M20" s="12" t="s">
        <v>467</v>
      </c>
      <c r="N20" s="12" t="s">
        <v>467</v>
      </c>
      <c r="O20" s="12" t="s">
        <v>466</v>
      </c>
      <c r="P20" s="12" t="s">
        <v>464</v>
      </c>
      <c r="Q20" s="12" t="s">
        <v>466</v>
      </c>
      <c r="R20" s="12" t="s">
        <v>464</v>
      </c>
      <c r="S20" s="12" t="s">
        <v>466</v>
      </c>
      <c r="T20" s="12" t="s">
        <v>464</v>
      </c>
      <c r="U20" s="12" t="s">
        <v>467</v>
      </c>
      <c r="V20" s="12" t="s">
        <v>466</v>
      </c>
      <c r="W20" s="12" t="s">
        <v>464</v>
      </c>
      <c r="X20" s="12" t="s">
        <v>466</v>
      </c>
      <c r="Y20" s="12" t="s">
        <v>464</v>
      </c>
      <c r="Z20" s="12" t="s">
        <v>466</v>
      </c>
      <c r="AA20" s="12" t="s">
        <v>465</v>
      </c>
      <c r="AB20" s="12" t="s">
        <v>465</v>
      </c>
      <c r="AC20" s="12" t="s">
        <v>465</v>
      </c>
      <c r="AD20" s="12" t="s">
        <v>465</v>
      </c>
      <c r="AE20" s="12" t="s">
        <v>466</v>
      </c>
      <c r="AF20" s="12" t="s">
        <v>464</v>
      </c>
      <c r="AG20" s="12" t="s">
        <v>466</v>
      </c>
      <c r="AH20" s="12" t="s">
        <v>464</v>
      </c>
      <c r="AI20" s="12" t="s">
        <v>464</v>
      </c>
      <c r="AJ20" s="12" t="s">
        <v>466</v>
      </c>
      <c r="AK20" s="36" t="s">
        <v>464</v>
      </c>
      <c r="AL20" s="15"/>
    </row>
    <row r="21" spans="1:38">
      <c r="A21" s="11" t="str">
        <f>A15</f>
        <v/>
      </c>
      <c r="B21" s="11" t="e">
        <f>B15</f>
        <v>#N/A</v>
      </c>
      <c r="C21" s="11">
        <v>2</v>
      </c>
      <c r="D21" s="11" t="str">
        <f>'Ｑ6(事例2)'!Z7</f>
        <v/>
      </c>
      <c r="E21" s="11" t="str">
        <f>'Ｑ6(事例2)'!Z10</f>
        <v/>
      </c>
      <c r="F21" s="11" t="str">
        <f>'Ｑ6(事例2)'!Z12</f>
        <v/>
      </c>
      <c r="G21" s="11" t="str">
        <f>'Ｑ6(事例2)'!Z14</f>
        <v/>
      </c>
      <c r="H21" s="11" t="str">
        <f>'Ｑ6(事例2)'!Z18</f>
        <v/>
      </c>
      <c r="I21" s="11" t="str">
        <f>'Ｑ6(事例2)'!Z19</f>
        <v/>
      </c>
      <c r="J21" s="11" t="str">
        <f>'Ｑ6(事例2)'!Z32</f>
        <v/>
      </c>
      <c r="K21" s="11" t="str">
        <f>'Ｑ6(事例2)'!Z33</f>
        <v/>
      </c>
      <c r="L21" s="11" t="str">
        <f>'Ｑ6(事例2)'!Z38</f>
        <v/>
      </c>
      <c r="M21" s="11" t="str">
        <f>'Ｑ6(事例2)'!Z39</f>
        <v/>
      </c>
      <c r="N21" s="11" t="str">
        <f>'Ｑ6(事例2)'!Z40</f>
        <v/>
      </c>
      <c r="O21" s="11" t="str">
        <f>'Ｑ6(事例2)'!Z41</f>
        <v/>
      </c>
      <c r="P21" s="11" t="str">
        <f>'Ｑ6(事例2)'!AB43</f>
        <v/>
      </c>
      <c r="Q21" s="11" t="str">
        <f>'Ｑ6(事例2)'!Z42</f>
        <v/>
      </c>
      <c r="R21" s="11" t="str">
        <f>'Ｑ6(事例2)'!AB44</f>
        <v/>
      </c>
      <c r="S21" s="11" t="str">
        <f>'Ｑ6(事例2)'!AD35</f>
        <v/>
      </c>
      <c r="T21" s="11" t="str">
        <f>'Ｑ6(事例2)'!AG57</f>
        <v/>
      </c>
      <c r="U21" s="11" t="str">
        <f>'Ｑ6(事例2)'!AD36</f>
        <v/>
      </c>
      <c r="V21" s="11" t="str">
        <f>'Ｑ6(事例2)'!AD37</f>
        <v/>
      </c>
      <c r="W21" s="11" t="str">
        <f>'Ｑ6(事例2)'!AG67</f>
        <v/>
      </c>
      <c r="X21" s="11" t="str">
        <f>'Ｑ6(事例2)'!AD38</f>
        <v/>
      </c>
      <c r="Y21" s="11" t="str">
        <f>'Ｑ6(事例2)'!AG71</f>
        <v/>
      </c>
      <c r="Z21" s="11" t="str">
        <f>'Ｑ6(事例2)'!AD39</f>
        <v/>
      </c>
      <c r="AA21" s="11" t="str">
        <f>'Ｑ6(事例2)'!AE73</f>
        <v/>
      </c>
      <c r="AB21" s="11" t="str">
        <f>'Ｑ6(事例2)'!AE74</f>
        <v/>
      </c>
      <c r="AC21" s="11" t="str">
        <f>'Ｑ6(事例2)'!AE75</f>
        <v/>
      </c>
      <c r="AD21" s="11" t="str">
        <f>'Ｑ6(事例2)'!AE76</f>
        <v/>
      </c>
      <c r="AE21" s="11" t="str">
        <f>'Ｑ6(事例2)'!AD40</f>
        <v/>
      </c>
      <c r="AF21" s="11" t="str">
        <f>'Ｑ6(事例2)'!AG85</f>
        <v/>
      </c>
      <c r="AG21" s="11" t="str">
        <f>'Ｑ6(事例2)'!AD41</f>
        <v/>
      </c>
      <c r="AH21" s="11" t="str">
        <f>'Ｑ6(事例2)'!AF80</f>
        <v/>
      </c>
      <c r="AI21" s="11" t="str">
        <f>'Ｑ6(事例2)'!AF81</f>
        <v/>
      </c>
      <c r="AJ21" s="11" t="str">
        <f>'Ｑ6(事例2)'!AD42</f>
        <v/>
      </c>
      <c r="AK21" s="11" t="str">
        <f>'Ｑ6(事例2)'!AG100</f>
        <v/>
      </c>
      <c r="AL21" s="33"/>
    </row>
    <row r="22" spans="1:38">
      <c r="AL22" s="33"/>
    </row>
    <row r="23" spans="1:38" ht="14.25">
      <c r="A23" s="2" t="s">
        <v>2366</v>
      </c>
      <c r="AL23" s="33"/>
    </row>
    <row r="24" spans="1:38" ht="60">
      <c r="A24" s="6" t="s">
        <v>372</v>
      </c>
      <c r="B24" s="30" t="s">
        <v>518</v>
      </c>
      <c r="C24" s="7" t="s">
        <v>432</v>
      </c>
      <c r="D24" s="7" t="s">
        <v>57</v>
      </c>
      <c r="E24" s="7" t="s">
        <v>433</v>
      </c>
      <c r="F24" s="6" t="s">
        <v>434</v>
      </c>
      <c r="G24" s="6" t="s">
        <v>435</v>
      </c>
      <c r="H24" s="7" t="s">
        <v>436</v>
      </c>
      <c r="I24" s="7" t="s">
        <v>437</v>
      </c>
      <c r="J24" s="6" t="s">
        <v>438</v>
      </c>
      <c r="K24" s="6" t="s">
        <v>439</v>
      </c>
      <c r="L24" s="6" t="s">
        <v>440</v>
      </c>
      <c r="M24" s="6" t="s">
        <v>441</v>
      </c>
      <c r="N24" s="6" t="s">
        <v>87</v>
      </c>
      <c r="O24" s="6" t="s">
        <v>442</v>
      </c>
      <c r="P24" s="6" t="s">
        <v>443</v>
      </c>
      <c r="Q24" s="6" t="s">
        <v>444</v>
      </c>
      <c r="R24" s="6" t="s">
        <v>445</v>
      </c>
      <c r="S24" s="6" t="s">
        <v>446</v>
      </c>
      <c r="T24" s="6" t="s">
        <v>447</v>
      </c>
      <c r="U24" s="6" t="s">
        <v>448</v>
      </c>
      <c r="V24" s="6" t="s">
        <v>449</v>
      </c>
      <c r="W24" s="6" t="s">
        <v>450</v>
      </c>
      <c r="X24" s="6" t="s">
        <v>451</v>
      </c>
      <c r="Y24" s="6" t="s">
        <v>452</v>
      </c>
      <c r="Z24" s="6" t="s">
        <v>453</v>
      </c>
      <c r="AA24" s="6" t="s">
        <v>454</v>
      </c>
      <c r="AB24" s="6" t="s">
        <v>455</v>
      </c>
      <c r="AC24" s="6" t="s">
        <v>456</v>
      </c>
      <c r="AD24" s="6" t="s">
        <v>457</v>
      </c>
      <c r="AE24" s="6" t="s">
        <v>458</v>
      </c>
      <c r="AF24" s="6" t="s">
        <v>459</v>
      </c>
      <c r="AG24" s="6" t="s">
        <v>460</v>
      </c>
      <c r="AH24" s="6" t="s">
        <v>2386</v>
      </c>
      <c r="AI24" s="6" t="s">
        <v>461</v>
      </c>
      <c r="AJ24" s="6" t="s">
        <v>462</v>
      </c>
      <c r="AK24" s="18" t="s">
        <v>463</v>
      </c>
      <c r="AL24" s="14"/>
    </row>
    <row r="25" spans="1:38">
      <c r="A25" s="12">
        <v>4</v>
      </c>
      <c r="B25" s="31">
        <v>4</v>
      </c>
      <c r="C25" s="13">
        <v>3</v>
      </c>
      <c r="D25" s="13">
        <v>2</v>
      </c>
      <c r="E25" s="13">
        <v>1</v>
      </c>
      <c r="F25" s="12">
        <v>1</v>
      </c>
      <c r="G25" s="12">
        <v>1</v>
      </c>
      <c r="H25" s="13">
        <v>2</v>
      </c>
      <c r="I25" s="13">
        <v>4</v>
      </c>
      <c r="J25" s="12">
        <v>1</v>
      </c>
      <c r="K25" s="12">
        <v>1</v>
      </c>
      <c r="L25" s="12">
        <v>1</v>
      </c>
      <c r="M25" s="12">
        <v>1</v>
      </c>
      <c r="N25" s="12">
        <v>1</v>
      </c>
      <c r="O25" s="12">
        <v>2</v>
      </c>
      <c r="P25" s="12">
        <v>4</v>
      </c>
      <c r="Q25" s="12">
        <v>2</v>
      </c>
      <c r="R25" s="12">
        <v>4</v>
      </c>
      <c r="S25" s="12">
        <v>2</v>
      </c>
      <c r="T25" s="12">
        <v>4</v>
      </c>
      <c r="U25" s="12">
        <v>1</v>
      </c>
      <c r="V25" s="12">
        <v>2</v>
      </c>
      <c r="W25" s="12">
        <v>4</v>
      </c>
      <c r="X25" s="12">
        <v>2</v>
      </c>
      <c r="Y25" s="12">
        <v>4</v>
      </c>
      <c r="Z25" s="12">
        <v>2</v>
      </c>
      <c r="AA25" s="12">
        <v>3</v>
      </c>
      <c r="AB25" s="12">
        <v>3</v>
      </c>
      <c r="AC25" s="12">
        <v>3</v>
      </c>
      <c r="AD25" s="12">
        <v>3</v>
      </c>
      <c r="AE25" s="12">
        <v>2</v>
      </c>
      <c r="AF25" s="12">
        <v>4</v>
      </c>
      <c r="AG25" s="12">
        <v>2</v>
      </c>
      <c r="AH25" s="12">
        <v>4</v>
      </c>
      <c r="AI25" s="12">
        <v>4</v>
      </c>
      <c r="AJ25" s="12">
        <v>2</v>
      </c>
      <c r="AK25" s="36">
        <v>4</v>
      </c>
      <c r="AL25" s="15"/>
    </row>
    <row r="26" spans="1:38">
      <c r="A26" s="12" t="s">
        <v>464</v>
      </c>
      <c r="B26" s="31" t="s">
        <v>464</v>
      </c>
      <c r="C26" s="13" t="s">
        <v>465</v>
      </c>
      <c r="D26" s="13" t="s">
        <v>466</v>
      </c>
      <c r="E26" s="13" t="s">
        <v>467</v>
      </c>
      <c r="F26" s="12" t="s">
        <v>467</v>
      </c>
      <c r="G26" s="12" t="s">
        <v>467</v>
      </c>
      <c r="H26" s="13" t="s">
        <v>466</v>
      </c>
      <c r="I26" s="13" t="s">
        <v>464</v>
      </c>
      <c r="J26" s="12" t="s">
        <v>467</v>
      </c>
      <c r="K26" s="12" t="s">
        <v>467</v>
      </c>
      <c r="L26" s="12" t="s">
        <v>467</v>
      </c>
      <c r="M26" s="12" t="s">
        <v>467</v>
      </c>
      <c r="N26" s="12" t="s">
        <v>467</v>
      </c>
      <c r="O26" s="12" t="s">
        <v>466</v>
      </c>
      <c r="P26" s="12" t="s">
        <v>464</v>
      </c>
      <c r="Q26" s="12" t="s">
        <v>466</v>
      </c>
      <c r="R26" s="12" t="s">
        <v>464</v>
      </c>
      <c r="S26" s="12" t="s">
        <v>466</v>
      </c>
      <c r="T26" s="12" t="s">
        <v>464</v>
      </c>
      <c r="U26" s="12" t="s">
        <v>467</v>
      </c>
      <c r="V26" s="12" t="s">
        <v>466</v>
      </c>
      <c r="W26" s="12" t="s">
        <v>464</v>
      </c>
      <c r="X26" s="12" t="s">
        <v>466</v>
      </c>
      <c r="Y26" s="12" t="s">
        <v>464</v>
      </c>
      <c r="Z26" s="12" t="s">
        <v>466</v>
      </c>
      <c r="AA26" s="12" t="s">
        <v>465</v>
      </c>
      <c r="AB26" s="12" t="s">
        <v>465</v>
      </c>
      <c r="AC26" s="12" t="s">
        <v>465</v>
      </c>
      <c r="AD26" s="12" t="s">
        <v>465</v>
      </c>
      <c r="AE26" s="12" t="s">
        <v>466</v>
      </c>
      <c r="AF26" s="12" t="s">
        <v>464</v>
      </c>
      <c r="AG26" s="12" t="s">
        <v>466</v>
      </c>
      <c r="AH26" s="12" t="s">
        <v>464</v>
      </c>
      <c r="AI26" s="12" t="s">
        <v>464</v>
      </c>
      <c r="AJ26" s="12" t="s">
        <v>466</v>
      </c>
      <c r="AK26" s="36" t="s">
        <v>464</v>
      </c>
      <c r="AL26" s="15"/>
    </row>
    <row r="27" spans="1:38">
      <c r="A27" s="11" t="str">
        <f>A15</f>
        <v/>
      </c>
      <c r="B27" s="11" t="e">
        <f>B15</f>
        <v>#N/A</v>
      </c>
      <c r="C27" s="11">
        <v>3</v>
      </c>
      <c r="D27" s="11" t="str">
        <f>'Ｑ6(事例3)'!Z7</f>
        <v/>
      </c>
      <c r="E27" s="11" t="str">
        <f>'Ｑ6(事例3)'!Z10</f>
        <v/>
      </c>
      <c r="F27" s="11" t="str">
        <f>'Ｑ6(事例3)'!Z12</f>
        <v/>
      </c>
      <c r="G27" s="11" t="str">
        <f>'Ｑ6(事例3)'!Z14</f>
        <v/>
      </c>
      <c r="H27" s="11" t="str">
        <f>'Ｑ6(事例3)'!Z18</f>
        <v/>
      </c>
      <c r="I27" s="11" t="str">
        <f>'Ｑ6(事例3)'!Z19</f>
        <v/>
      </c>
      <c r="J27" s="11" t="str">
        <f>'Ｑ6(事例3)'!Z32</f>
        <v/>
      </c>
      <c r="K27" s="11" t="str">
        <f>'Ｑ6(事例3)'!Z33</f>
        <v/>
      </c>
      <c r="L27" s="11" t="str">
        <f>'Ｑ6(事例3)'!Z38</f>
        <v/>
      </c>
      <c r="M27" s="11" t="str">
        <f>'Ｑ6(事例3)'!Z39</f>
        <v/>
      </c>
      <c r="N27" s="11" t="str">
        <f>'Ｑ6(事例3)'!Z40</f>
        <v/>
      </c>
      <c r="O27" s="11" t="str">
        <f>'Ｑ6(事例3)'!Z41</f>
        <v/>
      </c>
      <c r="P27" s="11" t="str">
        <f>'Ｑ6(事例3)'!AB43</f>
        <v/>
      </c>
      <c r="Q27" s="11" t="str">
        <f>'Ｑ6(事例3)'!Z42</f>
        <v/>
      </c>
      <c r="R27" s="11" t="str">
        <f>'Ｑ6(事例3)'!AB44</f>
        <v/>
      </c>
      <c r="S27" s="11" t="str">
        <f>'Ｑ6(事例3)'!AD35</f>
        <v/>
      </c>
      <c r="T27" s="11" t="str">
        <f>'Ｑ6(事例3)'!AG57</f>
        <v/>
      </c>
      <c r="U27" s="11" t="str">
        <f>'Ｑ6(事例3)'!AD36</f>
        <v/>
      </c>
      <c r="V27" s="11" t="str">
        <f>'Ｑ6(事例3)'!AD37</f>
        <v/>
      </c>
      <c r="W27" s="11" t="str">
        <f>'Ｑ6(事例3)'!AG67</f>
        <v/>
      </c>
      <c r="X27" s="11" t="str">
        <f>'Ｑ6(事例3)'!AD38</f>
        <v/>
      </c>
      <c r="Y27" s="11" t="str">
        <f>'Ｑ6(事例3)'!AG71</f>
        <v/>
      </c>
      <c r="Z27" s="11" t="str">
        <f>'Ｑ6(事例3)'!AD39</f>
        <v/>
      </c>
      <c r="AA27" s="11" t="str">
        <f>'Ｑ6(事例3)'!AE73</f>
        <v/>
      </c>
      <c r="AB27" s="11" t="str">
        <f>'Ｑ6(事例3)'!AE74</f>
        <v/>
      </c>
      <c r="AC27" s="11" t="str">
        <f>'Ｑ6(事例3)'!AE75</f>
        <v/>
      </c>
      <c r="AD27" s="11" t="str">
        <f>'Ｑ6(事例3)'!AE76</f>
        <v/>
      </c>
      <c r="AE27" s="11" t="str">
        <f>'Ｑ6(事例3)'!AD40</f>
        <v/>
      </c>
      <c r="AF27" s="11" t="str">
        <f>'Ｑ6(事例3)'!AG85</f>
        <v/>
      </c>
      <c r="AG27" s="11" t="str">
        <f>'Ｑ6(事例3)'!AD41</f>
        <v/>
      </c>
      <c r="AH27" s="11" t="str">
        <f>'Ｑ6(事例3)'!AF80</f>
        <v/>
      </c>
      <c r="AI27" s="11" t="str">
        <f>'Ｑ6(事例3)'!AF81</f>
        <v/>
      </c>
      <c r="AJ27" s="11" t="str">
        <f>'Ｑ6(事例3)'!AD42</f>
        <v/>
      </c>
      <c r="AK27" s="11" t="str">
        <f>'Ｑ6(事例3)'!AG100</f>
        <v/>
      </c>
      <c r="AL27" s="33"/>
    </row>
    <row r="28" spans="1:38">
      <c r="AL28" s="33"/>
    </row>
    <row r="29" spans="1:38" ht="14.25">
      <c r="A29" s="2" t="s">
        <v>2367</v>
      </c>
      <c r="AL29" s="33"/>
    </row>
    <row r="30" spans="1:38" ht="60">
      <c r="A30" s="6" t="s">
        <v>372</v>
      </c>
      <c r="B30" s="30" t="s">
        <v>518</v>
      </c>
      <c r="C30" s="7" t="s">
        <v>432</v>
      </c>
      <c r="D30" s="7" t="s">
        <v>57</v>
      </c>
      <c r="E30" s="7" t="s">
        <v>433</v>
      </c>
      <c r="F30" s="6" t="s">
        <v>434</v>
      </c>
      <c r="G30" s="6" t="s">
        <v>435</v>
      </c>
      <c r="H30" s="7" t="s">
        <v>436</v>
      </c>
      <c r="I30" s="7" t="s">
        <v>437</v>
      </c>
      <c r="J30" s="6" t="s">
        <v>438</v>
      </c>
      <c r="K30" s="6" t="s">
        <v>439</v>
      </c>
      <c r="L30" s="6" t="s">
        <v>440</v>
      </c>
      <c r="M30" s="6" t="s">
        <v>441</v>
      </c>
      <c r="N30" s="6" t="s">
        <v>87</v>
      </c>
      <c r="O30" s="6" t="s">
        <v>442</v>
      </c>
      <c r="P30" s="6" t="s">
        <v>443</v>
      </c>
      <c r="Q30" s="6" t="s">
        <v>444</v>
      </c>
      <c r="R30" s="6" t="s">
        <v>445</v>
      </c>
      <c r="S30" s="6" t="s">
        <v>446</v>
      </c>
      <c r="T30" s="6" t="s">
        <v>447</v>
      </c>
      <c r="U30" s="6" t="s">
        <v>448</v>
      </c>
      <c r="V30" s="6" t="s">
        <v>449</v>
      </c>
      <c r="W30" s="6" t="s">
        <v>450</v>
      </c>
      <c r="X30" s="6" t="s">
        <v>451</v>
      </c>
      <c r="Y30" s="6" t="s">
        <v>452</v>
      </c>
      <c r="Z30" s="6" t="s">
        <v>453</v>
      </c>
      <c r="AA30" s="6" t="s">
        <v>454</v>
      </c>
      <c r="AB30" s="6" t="s">
        <v>455</v>
      </c>
      <c r="AC30" s="6" t="s">
        <v>456</v>
      </c>
      <c r="AD30" s="6" t="s">
        <v>457</v>
      </c>
      <c r="AE30" s="6" t="s">
        <v>458</v>
      </c>
      <c r="AF30" s="6" t="s">
        <v>459</v>
      </c>
      <c r="AG30" s="6" t="s">
        <v>460</v>
      </c>
      <c r="AH30" s="6" t="s">
        <v>2386</v>
      </c>
      <c r="AI30" s="6" t="s">
        <v>461</v>
      </c>
      <c r="AJ30" s="6" t="s">
        <v>462</v>
      </c>
      <c r="AK30" s="18" t="s">
        <v>463</v>
      </c>
      <c r="AL30" s="14"/>
    </row>
    <row r="31" spans="1:38">
      <c r="A31" s="12">
        <v>4</v>
      </c>
      <c r="B31" s="31">
        <v>4</v>
      </c>
      <c r="C31" s="13">
        <v>3</v>
      </c>
      <c r="D31" s="13">
        <v>2</v>
      </c>
      <c r="E31" s="13">
        <v>1</v>
      </c>
      <c r="F31" s="12">
        <v>1</v>
      </c>
      <c r="G31" s="12">
        <v>1</v>
      </c>
      <c r="H31" s="13">
        <v>2</v>
      </c>
      <c r="I31" s="13">
        <v>4</v>
      </c>
      <c r="J31" s="12">
        <v>1</v>
      </c>
      <c r="K31" s="12">
        <v>1</v>
      </c>
      <c r="L31" s="12">
        <v>1</v>
      </c>
      <c r="M31" s="12">
        <v>1</v>
      </c>
      <c r="N31" s="12">
        <v>1</v>
      </c>
      <c r="O31" s="12">
        <v>2</v>
      </c>
      <c r="P31" s="12">
        <v>4</v>
      </c>
      <c r="Q31" s="12">
        <v>2</v>
      </c>
      <c r="R31" s="12">
        <v>4</v>
      </c>
      <c r="S31" s="12">
        <v>2</v>
      </c>
      <c r="T31" s="12">
        <v>4</v>
      </c>
      <c r="U31" s="12">
        <v>1</v>
      </c>
      <c r="V31" s="12">
        <v>2</v>
      </c>
      <c r="W31" s="12">
        <v>4</v>
      </c>
      <c r="X31" s="12">
        <v>2</v>
      </c>
      <c r="Y31" s="12">
        <v>4</v>
      </c>
      <c r="Z31" s="12">
        <v>2</v>
      </c>
      <c r="AA31" s="12">
        <v>3</v>
      </c>
      <c r="AB31" s="12">
        <v>3</v>
      </c>
      <c r="AC31" s="12">
        <v>3</v>
      </c>
      <c r="AD31" s="12">
        <v>3</v>
      </c>
      <c r="AE31" s="12">
        <v>2</v>
      </c>
      <c r="AF31" s="12">
        <v>4</v>
      </c>
      <c r="AG31" s="12">
        <v>2</v>
      </c>
      <c r="AH31" s="12">
        <v>4</v>
      </c>
      <c r="AI31" s="12">
        <v>4</v>
      </c>
      <c r="AJ31" s="12">
        <v>2</v>
      </c>
      <c r="AK31" s="36">
        <v>4</v>
      </c>
      <c r="AL31" s="15"/>
    </row>
    <row r="32" spans="1:38">
      <c r="A32" s="12" t="s">
        <v>464</v>
      </c>
      <c r="B32" s="31" t="s">
        <v>464</v>
      </c>
      <c r="C32" s="13" t="s">
        <v>465</v>
      </c>
      <c r="D32" s="13" t="s">
        <v>466</v>
      </c>
      <c r="E32" s="13" t="s">
        <v>467</v>
      </c>
      <c r="F32" s="12" t="s">
        <v>467</v>
      </c>
      <c r="G32" s="12" t="s">
        <v>467</v>
      </c>
      <c r="H32" s="13" t="s">
        <v>466</v>
      </c>
      <c r="I32" s="13" t="s">
        <v>464</v>
      </c>
      <c r="J32" s="12" t="s">
        <v>467</v>
      </c>
      <c r="K32" s="12" t="s">
        <v>467</v>
      </c>
      <c r="L32" s="12" t="s">
        <v>467</v>
      </c>
      <c r="M32" s="12" t="s">
        <v>467</v>
      </c>
      <c r="N32" s="12" t="s">
        <v>467</v>
      </c>
      <c r="O32" s="12" t="s">
        <v>466</v>
      </c>
      <c r="P32" s="12" t="s">
        <v>464</v>
      </c>
      <c r="Q32" s="12" t="s">
        <v>466</v>
      </c>
      <c r="R32" s="12" t="s">
        <v>464</v>
      </c>
      <c r="S32" s="12" t="s">
        <v>466</v>
      </c>
      <c r="T32" s="12" t="s">
        <v>464</v>
      </c>
      <c r="U32" s="12" t="s">
        <v>467</v>
      </c>
      <c r="V32" s="12" t="s">
        <v>466</v>
      </c>
      <c r="W32" s="12" t="s">
        <v>464</v>
      </c>
      <c r="X32" s="12" t="s">
        <v>466</v>
      </c>
      <c r="Y32" s="12" t="s">
        <v>464</v>
      </c>
      <c r="Z32" s="12" t="s">
        <v>466</v>
      </c>
      <c r="AA32" s="12" t="s">
        <v>465</v>
      </c>
      <c r="AB32" s="12" t="s">
        <v>465</v>
      </c>
      <c r="AC32" s="12" t="s">
        <v>465</v>
      </c>
      <c r="AD32" s="12" t="s">
        <v>465</v>
      </c>
      <c r="AE32" s="12" t="s">
        <v>466</v>
      </c>
      <c r="AF32" s="12" t="s">
        <v>464</v>
      </c>
      <c r="AG32" s="12" t="s">
        <v>466</v>
      </c>
      <c r="AH32" s="12" t="s">
        <v>464</v>
      </c>
      <c r="AI32" s="12" t="s">
        <v>464</v>
      </c>
      <c r="AJ32" s="12" t="s">
        <v>466</v>
      </c>
      <c r="AK32" s="36" t="s">
        <v>464</v>
      </c>
      <c r="AL32" s="15"/>
    </row>
    <row r="33" spans="1:38">
      <c r="A33" s="11" t="str">
        <f>A15</f>
        <v/>
      </c>
      <c r="B33" s="11" t="e">
        <f>B15</f>
        <v>#N/A</v>
      </c>
      <c r="C33" s="11">
        <v>4</v>
      </c>
      <c r="D33" s="11" t="str">
        <f>'Ｑ6(事例4)'!Z7</f>
        <v/>
      </c>
      <c r="E33" s="11" t="str">
        <f>'Ｑ6(事例4)'!Z10</f>
        <v/>
      </c>
      <c r="F33" s="11" t="str">
        <f>'Ｑ6(事例4)'!Z12</f>
        <v/>
      </c>
      <c r="G33" s="11" t="str">
        <f>'Ｑ6(事例4)'!Z14</f>
        <v/>
      </c>
      <c r="H33" s="11" t="str">
        <f>'Ｑ6(事例4)'!Z18</f>
        <v/>
      </c>
      <c r="I33" s="11" t="str">
        <f>'Ｑ6(事例4)'!Z19</f>
        <v/>
      </c>
      <c r="J33" s="11" t="str">
        <f>'Ｑ6(事例4)'!Z32</f>
        <v/>
      </c>
      <c r="K33" s="11" t="str">
        <f>'Ｑ6(事例4)'!Z33</f>
        <v/>
      </c>
      <c r="L33" s="11" t="str">
        <f>'Ｑ6(事例4)'!Z38</f>
        <v/>
      </c>
      <c r="M33" s="11" t="str">
        <f>'Ｑ6(事例4)'!Z39</f>
        <v/>
      </c>
      <c r="N33" s="11" t="str">
        <f>'Ｑ6(事例4)'!Z40</f>
        <v/>
      </c>
      <c r="O33" s="11" t="str">
        <f>'Ｑ6(事例4)'!Z41</f>
        <v/>
      </c>
      <c r="P33" s="11" t="str">
        <f>'Ｑ6(事例4)'!AB43</f>
        <v/>
      </c>
      <c r="Q33" s="11" t="str">
        <f>'Ｑ6(事例4)'!Z42</f>
        <v/>
      </c>
      <c r="R33" s="11" t="str">
        <f>'Ｑ6(事例4)'!AB44</f>
        <v/>
      </c>
      <c r="S33" s="11" t="str">
        <f>'Ｑ6(事例4)'!AD35</f>
        <v/>
      </c>
      <c r="T33" s="11" t="str">
        <f>'Ｑ6(事例4)'!AG57</f>
        <v/>
      </c>
      <c r="U33" s="11" t="str">
        <f>'Ｑ6(事例4)'!AD36</f>
        <v/>
      </c>
      <c r="V33" s="11" t="str">
        <f>'Ｑ6(事例4)'!AD37</f>
        <v/>
      </c>
      <c r="W33" s="11" t="str">
        <f>'Ｑ6(事例4)'!AG67</f>
        <v/>
      </c>
      <c r="X33" s="11" t="str">
        <f>'Ｑ6(事例4)'!AD38</f>
        <v/>
      </c>
      <c r="Y33" s="11" t="str">
        <f>'Ｑ6(事例4)'!AG71</f>
        <v/>
      </c>
      <c r="Z33" s="11" t="str">
        <f>'Ｑ6(事例4)'!AD39</f>
        <v/>
      </c>
      <c r="AA33" s="11" t="str">
        <f>'Ｑ6(事例4)'!AE73</f>
        <v/>
      </c>
      <c r="AB33" s="11" t="str">
        <f>'Ｑ6(事例4)'!AE74</f>
        <v/>
      </c>
      <c r="AC33" s="11" t="str">
        <f>'Ｑ6(事例4)'!AE75</f>
        <v/>
      </c>
      <c r="AD33" s="11" t="str">
        <f>'Ｑ6(事例4)'!AE76</f>
        <v/>
      </c>
      <c r="AE33" s="11" t="str">
        <f>'Ｑ6(事例4)'!AD40</f>
        <v/>
      </c>
      <c r="AF33" s="11" t="str">
        <f>'Ｑ6(事例4)'!AG85</f>
        <v/>
      </c>
      <c r="AG33" s="11" t="str">
        <f>'Ｑ6(事例4)'!AD41</f>
        <v/>
      </c>
      <c r="AH33" s="11" t="str">
        <f>'Ｑ6(事例4)'!AF80</f>
        <v/>
      </c>
      <c r="AI33" s="11" t="str">
        <f>'Ｑ6(事例4)'!AF81</f>
        <v/>
      </c>
      <c r="AJ33" s="11" t="str">
        <f>'Ｑ6(事例4)'!AD42</f>
        <v/>
      </c>
      <c r="AK33" s="11" t="str">
        <f>'Ｑ6(事例4)'!AG100</f>
        <v/>
      </c>
      <c r="AL33" s="33"/>
    </row>
    <row r="34" spans="1:38">
      <c r="AL34" s="33"/>
    </row>
    <row r="35" spans="1:38" ht="14.25">
      <c r="A35" s="2" t="s">
        <v>2368</v>
      </c>
      <c r="AL35" s="33"/>
    </row>
    <row r="36" spans="1:38" ht="60">
      <c r="A36" s="6" t="s">
        <v>372</v>
      </c>
      <c r="B36" s="30" t="s">
        <v>518</v>
      </c>
      <c r="C36" s="7" t="s">
        <v>432</v>
      </c>
      <c r="D36" s="7" t="s">
        <v>57</v>
      </c>
      <c r="E36" s="7" t="s">
        <v>433</v>
      </c>
      <c r="F36" s="6" t="s">
        <v>434</v>
      </c>
      <c r="G36" s="6" t="s">
        <v>435</v>
      </c>
      <c r="H36" s="7" t="s">
        <v>436</v>
      </c>
      <c r="I36" s="7" t="s">
        <v>437</v>
      </c>
      <c r="J36" s="6" t="s">
        <v>438</v>
      </c>
      <c r="K36" s="6" t="s">
        <v>439</v>
      </c>
      <c r="L36" s="6" t="s">
        <v>440</v>
      </c>
      <c r="M36" s="6" t="s">
        <v>441</v>
      </c>
      <c r="N36" s="6" t="s">
        <v>87</v>
      </c>
      <c r="O36" s="6" t="s">
        <v>442</v>
      </c>
      <c r="P36" s="6" t="s">
        <v>443</v>
      </c>
      <c r="Q36" s="6" t="s">
        <v>444</v>
      </c>
      <c r="R36" s="6" t="s">
        <v>445</v>
      </c>
      <c r="S36" s="6" t="s">
        <v>446</v>
      </c>
      <c r="T36" s="6" t="s">
        <v>447</v>
      </c>
      <c r="U36" s="6" t="s">
        <v>448</v>
      </c>
      <c r="V36" s="6" t="s">
        <v>449</v>
      </c>
      <c r="W36" s="6" t="s">
        <v>450</v>
      </c>
      <c r="X36" s="6" t="s">
        <v>451</v>
      </c>
      <c r="Y36" s="6" t="s">
        <v>452</v>
      </c>
      <c r="Z36" s="6" t="s">
        <v>453</v>
      </c>
      <c r="AA36" s="6" t="s">
        <v>454</v>
      </c>
      <c r="AB36" s="6" t="s">
        <v>455</v>
      </c>
      <c r="AC36" s="6" t="s">
        <v>456</v>
      </c>
      <c r="AD36" s="6" t="s">
        <v>457</v>
      </c>
      <c r="AE36" s="6" t="s">
        <v>458</v>
      </c>
      <c r="AF36" s="6" t="s">
        <v>459</v>
      </c>
      <c r="AG36" s="6" t="s">
        <v>460</v>
      </c>
      <c r="AH36" s="6" t="s">
        <v>2386</v>
      </c>
      <c r="AI36" s="6" t="s">
        <v>461</v>
      </c>
      <c r="AJ36" s="6" t="s">
        <v>462</v>
      </c>
      <c r="AK36" s="18" t="s">
        <v>463</v>
      </c>
      <c r="AL36" s="14"/>
    </row>
    <row r="37" spans="1:38">
      <c r="A37" s="12">
        <v>4</v>
      </c>
      <c r="B37" s="31">
        <v>4</v>
      </c>
      <c r="C37" s="13">
        <v>3</v>
      </c>
      <c r="D37" s="13">
        <v>2</v>
      </c>
      <c r="E37" s="13">
        <v>1</v>
      </c>
      <c r="F37" s="12">
        <v>1</v>
      </c>
      <c r="G37" s="12">
        <v>1</v>
      </c>
      <c r="H37" s="13">
        <v>2</v>
      </c>
      <c r="I37" s="13">
        <v>4</v>
      </c>
      <c r="J37" s="12">
        <v>1</v>
      </c>
      <c r="K37" s="12">
        <v>1</v>
      </c>
      <c r="L37" s="12">
        <v>1</v>
      </c>
      <c r="M37" s="12">
        <v>1</v>
      </c>
      <c r="N37" s="12">
        <v>1</v>
      </c>
      <c r="O37" s="12">
        <v>2</v>
      </c>
      <c r="P37" s="12">
        <v>4</v>
      </c>
      <c r="Q37" s="12">
        <v>2</v>
      </c>
      <c r="R37" s="12">
        <v>4</v>
      </c>
      <c r="S37" s="12">
        <v>2</v>
      </c>
      <c r="T37" s="12">
        <v>4</v>
      </c>
      <c r="U37" s="12">
        <v>1</v>
      </c>
      <c r="V37" s="12">
        <v>2</v>
      </c>
      <c r="W37" s="12">
        <v>4</v>
      </c>
      <c r="X37" s="12">
        <v>2</v>
      </c>
      <c r="Y37" s="12">
        <v>4</v>
      </c>
      <c r="Z37" s="12">
        <v>2</v>
      </c>
      <c r="AA37" s="12">
        <v>3</v>
      </c>
      <c r="AB37" s="12">
        <v>3</v>
      </c>
      <c r="AC37" s="12">
        <v>3</v>
      </c>
      <c r="AD37" s="12">
        <v>3</v>
      </c>
      <c r="AE37" s="12">
        <v>2</v>
      </c>
      <c r="AF37" s="12">
        <v>4</v>
      </c>
      <c r="AG37" s="12">
        <v>2</v>
      </c>
      <c r="AH37" s="12">
        <v>4</v>
      </c>
      <c r="AI37" s="12">
        <v>4</v>
      </c>
      <c r="AJ37" s="12">
        <v>2</v>
      </c>
      <c r="AK37" s="36">
        <v>4</v>
      </c>
      <c r="AL37" s="15"/>
    </row>
    <row r="38" spans="1:38">
      <c r="A38" s="12" t="s">
        <v>464</v>
      </c>
      <c r="B38" s="31" t="s">
        <v>464</v>
      </c>
      <c r="C38" s="13" t="s">
        <v>465</v>
      </c>
      <c r="D38" s="13" t="s">
        <v>466</v>
      </c>
      <c r="E38" s="13" t="s">
        <v>467</v>
      </c>
      <c r="F38" s="12" t="s">
        <v>467</v>
      </c>
      <c r="G38" s="12" t="s">
        <v>467</v>
      </c>
      <c r="H38" s="13" t="s">
        <v>466</v>
      </c>
      <c r="I38" s="13" t="s">
        <v>464</v>
      </c>
      <c r="J38" s="12" t="s">
        <v>467</v>
      </c>
      <c r="K38" s="12" t="s">
        <v>467</v>
      </c>
      <c r="L38" s="12" t="s">
        <v>467</v>
      </c>
      <c r="M38" s="12" t="s">
        <v>467</v>
      </c>
      <c r="N38" s="12" t="s">
        <v>467</v>
      </c>
      <c r="O38" s="12" t="s">
        <v>466</v>
      </c>
      <c r="P38" s="12" t="s">
        <v>464</v>
      </c>
      <c r="Q38" s="12" t="s">
        <v>466</v>
      </c>
      <c r="R38" s="12" t="s">
        <v>464</v>
      </c>
      <c r="S38" s="12" t="s">
        <v>466</v>
      </c>
      <c r="T38" s="12" t="s">
        <v>464</v>
      </c>
      <c r="U38" s="12" t="s">
        <v>467</v>
      </c>
      <c r="V38" s="12" t="s">
        <v>466</v>
      </c>
      <c r="W38" s="12" t="s">
        <v>464</v>
      </c>
      <c r="X38" s="12" t="s">
        <v>466</v>
      </c>
      <c r="Y38" s="12" t="s">
        <v>464</v>
      </c>
      <c r="Z38" s="12" t="s">
        <v>466</v>
      </c>
      <c r="AA38" s="12" t="s">
        <v>465</v>
      </c>
      <c r="AB38" s="12" t="s">
        <v>465</v>
      </c>
      <c r="AC38" s="12" t="s">
        <v>465</v>
      </c>
      <c r="AD38" s="12" t="s">
        <v>465</v>
      </c>
      <c r="AE38" s="12" t="s">
        <v>466</v>
      </c>
      <c r="AF38" s="12" t="s">
        <v>464</v>
      </c>
      <c r="AG38" s="12" t="s">
        <v>466</v>
      </c>
      <c r="AH38" s="12" t="s">
        <v>464</v>
      </c>
      <c r="AI38" s="12" t="s">
        <v>464</v>
      </c>
      <c r="AJ38" s="12" t="s">
        <v>466</v>
      </c>
      <c r="AK38" s="36" t="s">
        <v>464</v>
      </c>
      <c r="AL38" s="15"/>
    </row>
    <row r="39" spans="1:38">
      <c r="A39" s="11" t="str">
        <f>A15</f>
        <v/>
      </c>
      <c r="B39" s="11" t="e">
        <f>B15</f>
        <v>#N/A</v>
      </c>
      <c r="C39" s="11">
        <v>5</v>
      </c>
      <c r="D39" s="11" t="str">
        <f>'Ｑ6(事例5)'!Z7</f>
        <v/>
      </c>
      <c r="E39" s="11" t="str">
        <f>'Ｑ6(事例5)'!Z10</f>
        <v/>
      </c>
      <c r="F39" s="11" t="str">
        <f>'Ｑ6(事例5)'!Z12</f>
        <v/>
      </c>
      <c r="G39" s="11" t="str">
        <f>'Ｑ6(事例5)'!Z14</f>
        <v/>
      </c>
      <c r="H39" s="11" t="str">
        <f>'Ｑ6(事例5)'!Z18</f>
        <v/>
      </c>
      <c r="I39" s="11" t="str">
        <f>'Ｑ6(事例5)'!Z19</f>
        <v/>
      </c>
      <c r="J39" s="11" t="str">
        <f>'Ｑ6(事例5)'!Z32</f>
        <v/>
      </c>
      <c r="K39" s="11" t="str">
        <f>'Ｑ6(事例5)'!Z33</f>
        <v/>
      </c>
      <c r="L39" s="11" t="str">
        <f>'Ｑ6(事例5)'!Z38</f>
        <v/>
      </c>
      <c r="M39" s="11" t="str">
        <f>'Ｑ6(事例5)'!Z39</f>
        <v/>
      </c>
      <c r="N39" s="11" t="str">
        <f>'Ｑ6(事例5)'!Z40</f>
        <v/>
      </c>
      <c r="O39" s="11" t="str">
        <f>'Ｑ6(事例5)'!Z41</f>
        <v/>
      </c>
      <c r="P39" s="11" t="str">
        <f>'Ｑ6(事例5)'!AB43</f>
        <v/>
      </c>
      <c r="Q39" s="11" t="str">
        <f>'Ｑ6(事例5)'!Z42</f>
        <v/>
      </c>
      <c r="R39" s="11" t="str">
        <f>'Ｑ6(事例5)'!AB44</f>
        <v/>
      </c>
      <c r="S39" s="11" t="str">
        <f>'Ｑ6(事例5)'!AD35</f>
        <v/>
      </c>
      <c r="T39" s="11" t="str">
        <f>'Ｑ6(事例5)'!AG57</f>
        <v/>
      </c>
      <c r="U39" s="11" t="str">
        <f>'Ｑ6(事例5)'!AD36</f>
        <v/>
      </c>
      <c r="V39" s="11" t="str">
        <f>'Ｑ6(事例5)'!AD37</f>
        <v/>
      </c>
      <c r="W39" s="11" t="str">
        <f>'Ｑ6(事例5)'!AG67</f>
        <v/>
      </c>
      <c r="X39" s="11" t="str">
        <f>'Ｑ6(事例5)'!AD38</f>
        <v/>
      </c>
      <c r="Y39" s="11" t="str">
        <f>'Ｑ6(事例5)'!AG71</f>
        <v/>
      </c>
      <c r="Z39" s="11" t="str">
        <f>'Ｑ6(事例5)'!AD39</f>
        <v/>
      </c>
      <c r="AA39" s="11" t="str">
        <f>'Ｑ6(事例5)'!AE73</f>
        <v/>
      </c>
      <c r="AB39" s="11" t="str">
        <f>'Ｑ6(事例5)'!AE74</f>
        <v/>
      </c>
      <c r="AC39" s="11" t="str">
        <f>'Ｑ6(事例5)'!AE75</f>
        <v/>
      </c>
      <c r="AD39" s="11" t="str">
        <f>'Ｑ6(事例5)'!AE76</f>
        <v/>
      </c>
      <c r="AE39" s="11" t="str">
        <f>'Ｑ6(事例5)'!AD40</f>
        <v/>
      </c>
      <c r="AF39" s="11" t="str">
        <f>'Ｑ6(事例5)'!AG85</f>
        <v/>
      </c>
      <c r="AG39" s="11" t="str">
        <f>'Ｑ6(事例5)'!AD41</f>
        <v/>
      </c>
      <c r="AH39" s="11" t="str">
        <f>'Ｑ6(事例5)'!AF80</f>
        <v/>
      </c>
      <c r="AI39" s="11" t="str">
        <f>'Ｑ6(事例5)'!AF81</f>
        <v/>
      </c>
      <c r="AJ39" s="11" t="str">
        <f>'Ｑ6(事例5)'!AD42</f>
        <v/>
      </c>
      <c r="AK39" s="11" t="str">
        <f>'Ｑ6(事例5)'!AG100</f>
        <v/>
      </c>
      <c r="AL39" s="33"/>
    </row>
  </sheetData>
  <phoneticPr fontId="2"/>
  <pageMargins left="0.7" right="0.7" top="0.75" bottom="0.75" header="0.3" footer="0.3"/>
  <pageSetup paperSize="9" orientation="portrait" r:id="rId1"/>
  <ignoredErrors>
    <ignoredError sqref="W33"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815"/>
  <sheetViews>
    <sheetView workbookViewId="0">
      <selection activeCell="F11" sqref="F11:Q11"/>
    </sheetView>
  </sheetViews>
  <sheetFormatPr defaultRowHeight="13.5"/>
  <cols>
    <col min="6" max="6" width="8.625" style="28" customWidth="1"/>
  </cols>
  <sheetData>
    <row r="1" spans="1:6">
      <c r="A1" s="19" t="s">
        <v>520</v>
      </c>
      <c r="B1" s="20" t="s">
        <v>521</v>
      </c>
      <c r="C1" s="21" t="s">
        <v>522</v>
      </c>
      <c r="D1" s="21" t="s">
        <v>522</v>
      </c>
      <c r="E1" s="20" t="s">
        <v>521</v>
      </c>
      <c r="F1" s="26" t="s">
        <v>1335</v>
      </c>
    </row>
    <row r="2" spans="1:6">
      <c r="A2" s="19">
        <v>1</v>
      </c>
      <c r="B2" s="23">
        <v>11002</v>
      </c>
      <c r="C2" s="19" t="s">
        <v>523</v>
      </c>
      <c r="D2" s="19" t="s">
        <v>1387</v>
      </c>
      <c r="E2" s="23">
        <v>11002</v>
      </c>
      <c r="F2" s="27" t="s">
        <v>1336</v>
      </c>
    </row>
    <row r="3" spans="1:6">
      <c r="A3" s="19">
        <v>2</v>
      </c>
      <c r="B3" s="23">
        <v>12025</v>
      </c>
      <c r="C3" s="19" t="s">
        <v>524</v>
      </c>
      <c r="D3" s="19" t="s">
        <v>1388</v>
      </c>
      <c r="E3" s="23">
        <v>12025</v>
      </c>
      <c r="F3" s="27" t="s">
        <v>1336</v>
      </c>
    </row>
    <row r="4" spans="1:6">
      <c r="A4" s="19">
        <v>3</v>
      </c>
      <c r="B4" s="23">
        <v>12033</v>
      </c>
      <c r="C4" s="19" t="s">
        <v>525</v>
      </c>
      <c r="D4" s="19" t="s">
        <v>1389</v>
      </c>
      <c r="E4" s="23">
        <v>12033</v>
      </c>
      <c r="F4" s="27" t="s">
        <v>1336</v>
      </c>
    </row>
    <row r="5" spans="1:6">
      <c r="A5" s="19">
        <v>4</v>
      </c>
      <c r="B5" s="23">
        <v>12041</v>
      </c>
      <c r="C5" s="19" t="s">
        <v>526</v>
      </c>
      <c r="D5" s="19" t="s">
        <v>1390</v>
      </c>
      <c r="E5" s="23">
        <v>12041</v>
      </c>
      <c r="F5" s="27" t="s">
        <v>1336</v>
      </c>
    </row>
    <row r="6" spans="1:6">
      <c r="A6" s="19">
        <v>5</v>
      </c>
      <c r="B6" s="23">
        <v>12050</v>
      </c>
      <c r="C6" s="19" t="s">
        <v>527</v>
      </c>
      <c r="D6" s="19" t="s">
        <v>1391</v>
      </c>
      <c r="E6" s="23">
        <v>12050</v>
      </c>
      <c r="F6" s="27" t="s">
        <v>1336</v>
      </c>
    </row>
    <row r="7" spans="1:6">
      <c r="A7" s="19">
        <v>6</v>
      </c>
      <c r="B7" s="23">
        <v>12068</v>
      </c>
      <c r="C7" s="19" t="s">
        <v>528</v>
      </c>
      <c r="D7" s="19" t="s">
        <v>1392</v>
      </c>
      <c r="E7" s="23">
        <v>12068</v>
      </c>
      <c r="F7" s="27" t="s">
        <v>1336</v>
      </c>
    </row>
    <row r="8" spans="1:6">
      <c r="A8" s="19">
        <v>7</v>
      </c>
      <c r="B8" s="23">
        <v>12076</v>
      </c>
      <c r="C8" s="19" t="s">
        <v>529</v>
      </c>
      <c r="D8" s="19" t="s">
        <v>1393</v>
      </c>
      <c r="E8" s="23">
        <v>12076</v>
      </c>
      <c r="F8" s="27" t="s">
        <v>1336</v>
      </c>
    </row>
    <row r="9" spans="1:6">
      <c r="A9" s="19">
        <v>8</v>
      </c>
      <c r="B9" s="23">
        <v>12084</v>
      </c>
      <c r="C9" s="19" t="s">
        <v>530</v>
      </c>
      <c r="D9" s="19" t="s">
        <v>1394</v>
      </c>
      <c r="E9" s="23">
        <v>12084</v>
      </c>
      <c r="F9" s="27" t="s">
        <v>1336</v>
      </c>
    </row>
    <row r="10" spans="1:6">
      <c r="A10" s="19">
        <v>9</v>
      </c>
      <c r="B10" s="23">
        <v>12092</v>
      </c>
      <c r="C10" s="19" t="s">
        <v>531</v>
      </c>
      <c r="D10" s="19" t="s">
        <v>1395</v>
      </c>
      <c r="E10" s="23">
        <v>12092</v>
      </c>
      <c r="F10" s="27" t="s">
        <v>1336</v>
      </c>
    </row>
    <row r="11" spans="1:6">
      <c r="A11" s="19">
        <v>10</v>
      </c>
      <c r="B11" s="23">
        <v>12106</v>
      </c>
      <c r="C11" s="19" t="s">
        <v>532</v>
      </c>
      <c r="D11" s="19" t="s">
        <v>1396</v>
      </c>
      <c r="E11" s="23">
        <v>12106</v>
      </c>
      <c r="F11" s="27" t="s">
        <v>1336</v>
      </c>
    </row>
    <row r="12" spans="1:6">
      <c r="A12" s="19">
        <v>11</v>
      </c>
      <c r="B12" s="23">
        <v>12114</v>
      </c>
      <c r="C12" s="19" t="s">
        <v>533</v>
      </c>
      <c r="D12" s="19" t="s">
        <v>1397</v>
      </c>
      <c r="E12" s="23">
        <v>12114</v>
      </c>
      <c r="F12" s="27" t="s">
        <v>1336</v>
      </c>
    </row>
    <row r="13" spans="1:6">
      <c r="A13" s="19">
        <v>12</v>
      </c>
      <c r="B13" s="23">
        <v>12122</v>
      </c>
      <c r="C13" s="19" t="s">
        <v>534</v>
      </c>
      <c r="D13" s="19" t="s">
        <v>1398</v>
      </c>
      <c r="E13" s="23">
        <v>12122</v>
      </c>
      <c r="F13" s="27" t="s">
        <v>1336</v>
      </c>
    </row>
    <row r="14" spans="1:6">
      <c r="A14" s="19">
        <v>13</v>
      </c>
      <c r="B14" s="23">
        <v>12131</v>
      </c>
      <c r="C14" s="19" t="s">
        <v>535</v>
      </c>
      <c r="D14" s="19" t="s">
        <v>1399</v>
      </c>
      <c r="E14" s="23">
        <v>12131</v>
      </c>
      <c r="F14" s="27" t="s">
        <v>1336</v>
      </c>
    </row>
    <row r="15" spans="1:6">
      <c r="A15" s="19">
        <v>14</v>
      </c>
      <c r="B15" s="23">
        <v>12149</v>
      </c>
      <c r="C15" s="19" t="s">
        <v>536</v>
      </c>
      <c r="D15" s="19" t="s">
        <v>1400</v>
      </c>
      <c r="E15" s="23">
        <v>12149</v>
      </c>
      <c r="F15" s="27" t="s">
        <v>1336</v>
      </c>
    </row>
    <row r="16" spans="1:6">
      <c r="A16" s="19">
        <v>15</v>
      </c>
      <c r="B16" s="23">
        <v>12157</v>
      </c>
      <c r="C16" s="19" t="s">
        <v>537</v>
      </c>
      <c r="D16" s="19" t="s">
        <v>1401</v>
      </c>
      <c r="E16" s="23">
        <v>12157</v>
      </c>
      <c r="F16" s="27" t="s">
        <v>1336</v>
      </c>
    </row>
    <row r="17" spans="1:6">
      <c r="A17" s="19">
        <v>16</v>
      </c>
      <c r="B17" s="23">
        <v>12165</v>
      </c>
      <c r="C17" s="19" t="s">
        <v>538</v>
      </c>
      <c r="D17" s="19" t="s">
        <v>1402</v>
      </c>
      <c r="E17" s="23">
        <v>12165</v>
      </c>
      <c r="F17" s="27" t="s">
        <v>1336</v>
      </c>
    </row>
    <row r="18" spans="1:6">
      <c r="A18" s="19">
        <v>17</v>
      </c>
      <c r="B18" s="23">
        <v>12173</v>
      </c>
      <c r="C18" s="19" t="s">
        <v>539</v>
      </c>
      <c r="D18" s="19" t="s">
        <v>1403</v>
      </c>
      <c r="E18" s="23">
        <v>12173</v>
      </c>
      <c r="F18" s="27" t="s">
        <v>1336</v>
      </c>
    </row>
    <row r="19" spans="1:6">
      <c r="A19" s="19">
        <v>18</v>
      </c>
      <c r="B19" s="23">
        <v>12181</v>
      </c>
      <c r="C19" s="19" t="s">
        <v>540</v>
      </c>
      <c r="D19" s="19" t="s">
        <v>1404</v>
      </c>
      <c r="E19" s="23">
        <v>12181</v>
      </c>
      <c r="F19" s="27" t="s">
        <v>1336</v>
      </c>
    </row>
    <row r="20" spans="1:6">
      <c r="A20" s="19">
        <v>19</v>
      </c>
      <c r="B20" s="23">
        <v>12190</v>
      </c>
      <c r="C20" s="19" t="s">
        <v>541</v>
      </c>
      <c r="D20" s="19" t="s">
        <v>1405</v>
      </c>
      <c r="E20" s="23">
        <v>12190</v>
      </c>
      <c r="F20" s="27" t="s">
        <v>1336</v>
      </c>
    </row>
    <row r="21" spans="1:6">
      <c r="A21" s="19">
        <v>20</v>
      </c>
      <c r="B21" s="23">
        <v>12203</v>
      </c>
      <c r="C21" s="19" t="s">
        <v>542</v>
      </c>
      <c r="D21" s="19" t="s">
        <v>1406</v>
      </c>
      <c r="E21" s="23">
        <v>12203</v>
      </c>
      <c r="F21" s="27" t="s">
        <v>1336</v>
      </c>
    </row>
    <row r="22" spans="1:6">
      <c r="A22" s="19">
        <v>21</v>
      </c>
      <c r="B22" s="23">
        <v>12211</v>
      </c>
      <c r="C22" s="19" t="s">
        <v>543</v>
      </c>
      <c r="D22" s="19" t="s">
        <v>1407</v>
      </c>
      <c r="E22" s="23">
        <v>12211</v>
      </c>
      <c r="F22" s="27" t="s">
        <v>1336</v>
      </c>
    </row>
    <row r="23" spans="1:6">
      <c r="A23" s="19">
        <v>22</v>
      </c>
      <c r="B23" s="23">
        <v>12220</v>
      </c>
      <c r="C23" s="19" t="s">
        <v>544</v>
      </c>
      <c r="D23" s="19" t="s">
        <v>1408</v>
      </c>
      <c r="E23" s="23">
        <v>12220</v>
      </c>
      <c r="F23" s="27" t="s">
        <v>1336</v>
      </c>
    </row>
    <row r="24" spans="1:6">
      <c r="A24" s="19">
        <v>23</v>
      </c>
      <c r="B24" s="23">
        <v>12238</v>
      </c>
      <c r="C24" s="19" t="s">
        <v>545</v>
      </c>
      <c r="D24" s="19" t="s">
        <v>1409</v>
      </c>
      <c r="E24" s="23">
        <v>12238</v>
      </c>
      <c r="F24" s="27" t="s">
        <v>1336</v>
      </c>
    </row>
    <row r="25" spans="1:6">
      <c r="A25" s="19">
        <v>24</v>
      </c>
      <c r="B25" s="23">
        <v>12246</v>
      </c>
      <c r="C25" s="19" t="s">
        <v>546</v>
      </c>
      <c r="D25" s="19" t="s">
        <v>1410</v>
      </c>
      <c r="E25" s="23">
        <v>12246</v>
      </c>
      <c r="F25" s="27" t="s">
        <v>1336</v>
      </c>
    </row>
    <row r="26" spans="1:6">
      <c r="A26" s="19">
        <v>25</v>
      </c>
      <c r="B26" s="23">
        <v>12254</v>
      </c>
      <c r="C26" s="19" t="s">
        <v>547</v>
      </c>
      <c r="D26" s="19" t="s">
        <v>1411</v>
      </c>
      <c r="E26" s="23">
        <v>12254</v>
      </c>
      <c r="F26" s="27" t="s">
        <v>1336</v>
      </c>
    </row>
    <row r="27" spans="1:6">
      <c r="A27" s="19">
        <v>26</v>
      </c>
      <c r="B27" s="23">
        <v>12262</v>
      </c>
      <c r="C27" s="19" t="s">
        <v>548</v>
      </c>
      <c r="D27" s="19" t="s">
        <v>1412</v>
      </c>
      <c r="E27" s="23">
        <v>12262</v>
      </c>
      <c r="F27" s="27" t="s">
        <v>1336</v>
      </c>
    </row>
    <row r="28" spans="1:6">
      <c r="A28" s="19">
        <v>27</v>
      </c>
      <c r="B28" s="23">
        <v>12271</v>
      </c>
      <c r="C28" s="19" t="s">
        <v>549</v>
      </c>
      <c r="D28" s="19" t="s">
        <v>1413</v>
      </c>
      <c r="E28" s="23">
        <v>12271</v>
      </c>
      <c r="F28" s="27" t="s">
        <v>1336</v>
      </c>
    </row>
    <row r="29" spans="1:6">
      <c r="A29" s="19">
        <v>28</v>
      </c>
      <c r="B29" s="23">
        <v>12289</v>
      </c>
      <c r="C29" s="19" t="s">
        <v>550</v>
      </c>
      <c r="D29" s="19" t="s">
        <v>1414</v>
      </c>
      <c r="E29" s="23">
        <v>12289</v>
      </c>
      <c r="F29" s="27" t="s">
        <v>1336</v>
      </c>
    </row>
    <row r="30" spans="1:6">
      <c r="A30" s="19">
        <v>29</v>
      </c>
      <c r="B30" s="23">
        <v>12297</v>
      </c>
      <c r="C30" s="19" t="s">
        <v>551</v>
      </c>
      <c r="D30" s="19" t="s">
        <v>1415</v>
      </c>
      <c r="E30" s="23">
        <v>12297</v>
      </c>
      <c r="F30" s="27" t="s">
        <v>1336</v>
      </c>
    </row>
    <row r="31" spans="1:6">
      <c r="A31" s="19">
        <v>30</v>
      </c>
      <c r="B31" s="23">
        <v>12301</v>
      </c>
      <c r="C31" s="19" t="s">
        <v>552</v>
      </c>
      <c r="D31" s="19" t="s">
        <v>1416</v>
      </c>
      <c r="E31" s="23">
        <v>12301</v>
      </c>
      <c r="F31" s="27" t="s">
        <v>1336</v>
      </c>
    </row>
    <row r="32" spans="1:6">
      <c r="A32" s="19">
        <v>31</v>
      </c>
      <c r="B32" s="23">
        <v>12319</v>
      </c>
      <c r="C32" s="19" t="s">
        <v>553</v>
      </c>
      <c r="D32" s="19" t="s">
        <v>1417</v>
      </c>
      <c r="E32" s="23">
        <v>12319</v>
      </c>
      <c r="F32" s="27" t="s">
        <v>1336</v>
      </c>
    </row>
    <row r="33" spans="1:6">
      <c r="A33" s="25">
        <v>32</v>
      </c>
      <c r="B33" s="29">
        <v>12335</v>
      </c>
      <c r="C33" s="25" t="s">
        <v>554</v>
      </c>
      <c r="D33" s="25" t="s">
        <v>1418</v>
      </c>
      <c r="E33" s="23">
        <v>12335</v>
      </c>
      <c r="F33" s="27" t="s">
        <v>1336</v>
      </c>
    </row>
    <row r="34" spans="1:6">
      <c r="A34" s="19">
        <v>33</v>
      </c>
      <c r="B34" s="23">
        <v>12343</v>
      </c>
      <c r="C34" s="19" t="s">
        <v>555</v>
      </c>
      <c r="D34" s="19" t="s">
        <v>1419</v>
      </c>
      <c r="E34" s="23">
        <v>12343</v>
      </c>
      <c r="F34" s="27" t="s">
        <v>1336</v>
      </c>
    </row>
    <row r="35" spans="1:6">
      <c r="A35" s="19">
        <v>34</v>
      </c>
      <c r="B35" s="23">
        <v>12351</v>
      </c>
      <c r="C35" s="19" t="s">
        <v>556</v>
      </c>
      <c r="D35" s="19" t="s">
        <v>1420</v>
      </c>
      <c r="E35" s="23">
        <v>12351</v>
      </c>
      <c r="F35" s="27" t="s">
        <v>1336</v>
      </c>
    </row>
    <row r="36" spans="1:6">
      <c r="A36" s="19">
        <v>35</v>
      </c>
      <c r="B36" s="23">
        <v>12360</v>
      </c>
      <c r="C36" s="19" t="s">
        <v>557</v>
      </c>
      <c r="D36" s="19" t="s">
        <v>1421</v>
      </c>
      <c r="E36" s="23">
        <v>12360</v>
      </c>
      <c r="F36" s="27" t="s">
        <v>1336</v>
      </c>
    </row>
    <row r="37" spans="1:6">
      <c r="A37" s="19">
        <v>36</v>
      </c>
      <c r="B37" s="23">
        <v>22012</v>
      </c>
      <c r="C37" s="19" t="s">
        <v>558</v>
      </c>
      <c r="D37" s="19" t="s">
        <v>1422</v>
      </c>
      <c r="E37" s="23">
        <v>22012</v>
      </c>
      <c r="F37" s="27" t="s">
        <v>1337</v>
      </c>
    </row>
    <row r="38" spans="1:6">
      <c r="A38" s="19">
        <v>37</v>
      </c>
      <c r="B38" s="23">
        <v>22021</v>
      </c>
      <c r="C38" s="19" t="s">
        <v>559</v>
      </c>
      <c r="D38" s="19" t="s">
        <v>1423</v>
      </c>
      <c r="E38" s="23">
        <v>22021</v>
      </c>
      <c r="F38" s="27" t="s">
        <v>1337</v>
      </c>
    </row>
    <row r="39" spans="1:6">
      <c r="A39" s="19">
        <v>38</v>
      </c>
      <c r="B39" s="23">
        <v>22039</v>
      </c>
      <c r="C39" s="19" t="s">
        <v>560</v>
      </c>
      <c r="D39" s="19" t="s">
        <v>1424</v>
      </c>
      <c r="E39" s="23">
        <v>22039</v>
      </c>
      <c r="F39" s="27" t="s">
        <v>1337</v>
      </c>
    </row>
    <row r="40" spans="1:6">
      <c r="A40" s="19">
        <v>39</v>
      </c>
      <c r="B40" s="23">
        <v>22047</v>
      </c>
      <c r="C40" s="19" t="s">
        <v>561</v>
      </c>
      <c r="D40" s="19" t="s">
        <v>1425</v>
      </c>
      <c r="E40" s="23">
        <v>22047</v>
      </c>
      <c r="F40" s="27" t="s">
        <v>1337</v>
      </c>
    </row>
    <row r="41" spans="1:6">
      <c r="A41" s="19">
        <v>40</v>
      </c>
      <c r="B41" s="23">
        <v>22055</v>
      </c>
      <c r="C41" s="19" t="s">
        <v>562</v>
      </c>
      <c r="D41" s="19" t="s">
        <v>1426</v>
      </c>
      <c r="E41" s="23">
        <v>22055</v>
      </c>
      <c r="F41" s="27" t="s">
        <v>1337</v>
      </c>
    </row>
    <row r="42" spans="1:6">
      <c r="A42" s="19">
        <v>41</v>
      </c>
      <c r="B42" s="23">
        <v>22063</v>
      </c>
      <c r="C42" s="19" t="s">
        <v>563</v>
      </c>
      <c r="D42" s="19" t="s">
        <v>1427</v>
      </c>
      <c r="E42" s="23">
        <v>22063</v>
      </c>
      <c r="F42" s="27" t="s">
        <v>1337</v>
      </c>
    </row>
    <row r="43" spans="1:6">
      <c r="A43" s="19">
        <v>42</v>
      </c>
      <c r="B43" s="23">
        <v>22071</v>
      </c>
      <c r="C43" s="19" t="s">
        <v>564</v>
      </c>
      <c r="D43" s="19" t="s">
        <v>1428</v>
      </c>
      <c r="E43" s="23">
        <v>22071</v>
      </c>
      <c r="F43" s="27" t="s">
        <v>1337</v>
      </c>
    </row>
    <row r="44" spans="1:6">
      <c r="A44" s="19">
        <v>43</v>
      </c>
      <c r="B44" s="23">
        <v>22080</v>
      </c>
      <c r="C44" s="19" t="s">
        <v>565</v>
      </c>
      <c r="D44" s="19" t="s">
        <v>1429</v>
      </c>
      <c r="E44" s="23">
        <v>22080</v>
      </c>
      <c r="F44" s="27" t="s">
        <v>1337</v>
      </c>
    </row>
    <row r="45" spans="1:6">
      <c r="A45" s="19">
        <v>44</v>
      </c>
      <c r="B45" s="23">
        <v>22098</v>
      </c>
      <c r="C45" s="19" t="s">
        <v>566</v>
      </c>
      <c r="D45" s="19" t="s">
        <v>1430</v>
      </c>
      <c r="E45" s="23">
        <v>22098</v>
      </c>
      <c r="F45" s="27" t="s">
        <v>1337</v>
      </c>
    </row>
    <row r="46" spans="1:6">
      <c r="A46" s="19">
        <v>45</v>
      </c>
      <c r="B46" s="23">
        <v>22101</v>
      </c>
      <c r="C46" s="19" t="s">
        <v>567</v>
      </c>
      <c r="D46" s="19" t="s">
        <v>1431</v>
      </c>
      <c r="E46" s="23">
        <v>22101</v>
      </c>
      <c r="F46" s="27" t="s">
        <v>1337</v>
      </c>
    </row>
    <row r="47" spans="1:6">
      <c r="A47" s="19">
        <v>46</v>
      </c>
      <c r="B47" s="23">
        <v>32018</v>
      </c>
      <c r="C47" s="19" t="s">
        <v>568</v>
      </c>
      <c r="D47" s="19" t="s">
        <v>1432</v>
      </c>
      <c r="E47" s="23">
        <v>32018</v>
      </c>
      <c r="F47" s="27" t="s">
        <v>1338</v>
      </c>
    </row>
    <row r="48" spans="1:6">
      <c r="A48" s="19">
        <v>47</v>
      </c>
      <c r="B48" s="23">
        <v>32026</v>
      </c>
      <c r="C48" s="19" t="s">
        <v>569</v>
      </c>
      <c r="D48" s="19" t="s">
        <v>1433</v>
      </c>
      <c r="E48" s="23">
        <v>32026</v>
      </c>
      <c r="F48" s="27" t="s">
        <v>1338</v>
      </c>
    </row>
    <row r="49" spans="1:6">
      <c r="A49" s="19">
        <v>48</v>
      </c>
      <c r="B49" s="23">
        <v>32034</v>
      </c>
      <c r="C49" s="19" t="s">
        <v>570</v>
      </c>
      <c r="D49" s="19" t="s">
        <v>1434</v>
      </c>
      <c r="E49" s="23">
        <v>32034</v>
      </c>
      <c r="F49" s="27" t="s">
        <v>1338</v>
      </c>
    </row>
    <row r="50" spans="1:6">
      <c r="A50" s="19">
        <v>49</v>
      </c>
      <c r="B50" s="23">
        <v>32051</v>
      </c>
      <c r="C50" s="19" t="s">
        <v>571</v>
      </c>
      <c r="D50" s="19" t="s">
        <v>1435</v>
      </c>
      <c r="E50" s="23">
        <v>32051</v>
      </c>
      <c r="F50" s="27" t="s">
        <v>1338</v>
      </c>
    </row>
    <row r="51" spans="1:6">
      <c r="A51" s="19">
        <v>50</v>
      </c>
      <c r="B51" s="23">
        <v>32069</v>
      </c>
      <c r="C51" s="19" t="s">
        <v>572</v>
      </c>
      <c r="D51" s="19" t="s">
        <v>1436</v>
      </c>
      <c r="E51" s="23">
        <v>32069</v>
      </c>
      <c r="F51" s="27" t="s">
        <v>1338</v>
      </c>
    </row>
    <row r="52" spans="1:6">
      <c r="A52" s="19">
        <v>51</v>
      </c>
      <c r="B52" s="23">
        <v>32077</v>
      </c>
      <c r="C52" s="19" t="s">
        <v>573</v>
      </c>
      <c r="D52" s="19" t="s">
        <v>1437</v>
      </c>
      <c r="E52" s="23">
        <v>32077</v>
      </c>
      <c r="F52" s="27" t="s">
        <v>1338</v>
      </c>
    </row>
    <row r="53" spans="1:6">
      <c r="A53" s="19">
        <v>52</v>
      </c>
      <c r="B53" s="23">
        <v>32085</v>
      </c>
      <c r="C53" s="19" t="s">
        <v>574</v>
      </c>
      <c r="D53" s="19" t="s">
        <v>1438</v>
      </c>
      <c r="E53" s="23">
        <v>32085</v>
      </c>
      <c r="F53" s="27" t="s">
        <v>1338</v>
      </c>
    </row>
    <row r="54" spans="1:6">
      <c r="A54" s="19">
        <v>53</v>
      </c>
      <c r="B54" s="23">
        <v>32093</v>
      </c>
      <c r="C54" s="19" t="s">
        <v>575</v>
      </c>
      <c r="D54" s="19" t="s">
        <v>1439</v>
      </c>
      <c r="E54" s="23">
        <v>32093</v>
      </c>
      <c r="F54" s="27" t="s">
        <v>1338</v>
      </c>
    </row>
    <row r="55" spans="1:6">
      <c r="A55" s="19">
        <v>54</v>
      </c>
      <c r="B55" s="23">
        <v>32107</v>
      </c>
      <c r="C55" s="19" t="s">
        <v>576</v>
      </c>
      <c r="D55" s="19" t="s">
        <v>1385</v>
      </c>
      <c r="E55" s="23">
        <v>32107</v>
      </c>
      <c r="F55" s="27" t="s">
        <v>1338</v>
      </c>
    </row>
    <row r="56" spans="1:6">
      <c r="A56" s="19">
        <v>55</v>
      </c>
      <c r="B56" s="23">
        <v>32115</v>
      </c>
      <c r="C56" s="19" t="s">
        <v>577</v>
      </c>
      <c r="D56" s="19" t="s">
        <v>1440</v>
      </c>
      <c r="E56" s="23">
        <v>32115</v>
      </c>
      <c r="F56" s="27" t="s">
        <v>1338</v>
      </c>
    </row>
    <row r="57" spans="1:6">
      <c r="A57" s="19">
        <v>56</v>
      </c>
      <c r="B57" s="23">
        <v>32131</v>
      </c>
      <c r="C57" s="19" t="s">
        <v>578</v>
      </c>
      <c r="D57" s="19" t="s">
        <v>1441</v>
      </c>
      <c r="E57" s="23">
        <v>32131</v>
      </c>
      <c r="F57" s="27" t="s">
        <v>1338</v>
      </c>
    </row>
    <row r="58" spans="1:6">
      <c r="A58" s="19">
        <v>57</v>
      </c>
      <c r="B58" s="23">
        <v>32140</v>
      </c>
      <c r="C58" s="19" t="s">
        <v>579</v>
      </c>
      <c r="D58" s="19" t="s">
        <v>1442</v>
      </c>
      <c r="E58" s="23">
        <v>32140</v>
      </c>
      <c r="F58" s="27" t="s">
        <v>1338</v>
      </c>
    </row>
    <row r="59" spans="1:6">
      <c r="A59" s="19">
        <v>58</v>
      </c>
      <c r="B59" s="23">
        <v>32158</v>
      </c>
      <c r="C59" s="19" t="s">
        <v>580</v>
      </c>
      <c r="D59" s="19" t="s">
        <v>1443</v>
      </c>
      <c r="E59" s="23">
        <v>32158</v>
      </c>
      <c r="F59" s="27" t="s">
        <v>1338</v>
      </c>
    </row>
    <row r="60" spans="1:6">
      <c r="A60" s="19">
        <v>59</v>
      </c>
      <c r="B60" s="23">
        <v>32166</v>
      </c>
      <c r="C60" s="19" t="s">
        <v>581</v>
      </c>
      <c r="D60" s="19" t="s">
        <v>1444</v>
      </c>
      <c r="E60" s="23">
        <v>32166</v>
      </c>
      <c r="F60" s="27" t="s">
        <v>1339</v>
      </c>
    </row>
    <row r="61" spans="1:6">
      <c r="A61" s="19">
        <v>60</v>
      </c>
      <c r="B61" s="23">
        <v>41009</v>
      </c>
      <c r="C61" s="19" t="s">
        <v>582</v>
      </c>
      <c r="D61" s="19" t="s">
        <v>1445</v>
      </c>
      <c r="E61" s="23">
        <v>41009</v>
      </c>
      <c r="F61" s="27" t="s">
        <v>1340</v>
      </c>
    </row>
    <row r="62" spans="1:6">
      <c r="A62" s="19">
        <v>61</v>
      </c>
      <c r="B62" s="23">
        <v>42021</v>
      </c>
      <c r="C62" s="19" t="s">
        <v>583</v>
      </c>
      <c r="D62" s="19" t="s">
        <v>1446</v>
      </c>
      <c r="E62" s="23">
        <v>42021</v>
      </c>
      <c r="F62" s="27" t="s">
        <v>1340</v>
      </c>
    </row>
    <row r="63" spans="1:6">
      <c r="A63" s="19">
        <v>62</v>
      </c>
      <c r="B63" s="23">
        <v>42030</v>
      </c>
      <c r="C63" s="19" t="s">
        <v>584</v>
      </c>
      <c r="D63" s="19" t="s">
        <v>1447</v>
      </c>
      <c r="E63" s="23">
        <v>42030</v>
      </c>
      <c r="F63" s="27" t="s">
        <v>1340</v>
      </c>
    </row>
    <row r="64" spans="1:6">
      <c r="A64" s="19">
        <v>63</v>
      </c>
      <c r="B64" s="23">
        <v>42056</v>
      </c>
      <c r="C64" s="19" t="s">
        <v>585</v>
      </c>
      <c r="D64" s="19" t="s">
        <v>1448</v>
      </c>
      <c r="E64" s="23">
        <v>42056</v>
      </c>
      <c r="F64" s="27" t="s">
        <v>1340</v>
      </c>
    </row>
    <row r="65" spans="1:6">
      <c r="A65" s="19">
        <v>64</v>
      </c>
      <c r="B65" s="23">
        <v>42064</v>
      </c>
      <c r="C65" s="19" t="s">
        <v>586</v>
      </c>
      <c r="D65" s="19" t="s">
        <v>1449</v>
      </c>
      <c r="E65" s="23">
        <v>42064</v>
      </c>
      <c r="F65" s="27" t="s">
        <v>1340</v>
      </c>
    </row>
    <row r="66" spans="1:6">
      <c r="A66" s="19">
        <v>65</v>
      </c>
      <c r="B66" s="23">
        <v>42072</v>
      </c>
      <c r="C66" s="19" t="s">
        <v>587</v>
      </c>
      <c r="D66" s="19" t="s">
        <v>1450</v>
      </c>
      <c r="E66" s="23">
        <v>42072</v>
      </c>
      <c r="F66" s="27" t="s">
        <v>1340</v>
      </c>
    </row>
    <row r="67" spans="1:6">
      <c r="A67" s="19">
        <v>66</v>
      </c>
      <c r="B67" s="23">
        <v>42081</v>
      </c>
      <c r="C67" s="19" t="s">
        <v>588</v>
      </c>
      <c r="D67" s="19" t="s">
        <v>1451</v>
      </c>
      <c r="E67" s="23">
        <v>42081</v>
      </c>
      <c r="F67" s="27" t="s">
        <v>1340</v>
      </c>
    </row>
    <row r="68" spans="1:6">
      <c r="A68" s="19">
        <v>67</v>
      </c>
      <c r="B68" s="23">
        <v>42099</v>
      </c>
      <c r="C68" s="19" t="s">
        <v>589</v>
      </c>
      <c r="D68" s="19" t="s">
        <v>1452</v>
      </c>
      <c r="E68" s="23">
        <v>42099</v>
      </c>
      <c r="F68" s="27" t="s">
        <v>1340</v>
      </c>
    </row>
    <row r="69" spans="1:6">
      <c r="A69" s="19">
        <v>68</v>
      </c>
      <c r="B69" s="23">
        <v>42111</v>
      </c>
      <c r="C69" s="19" t="s">
        <v>590</v>
      </c>
      <c r="D69" s="19" t="s">
        <v>1453</v>
      </c>
      <c r="E69" s="23">
        <v>42111</v>
      </c>
      <c r="F69" s="27" t="s">
        <v>1340</v>
      </c>
    </row>
    <row r="70" spans="1:6">
      <c r="A70" s="19">
        <v>69</v>
      </c>
      <c r="B70" s="23">
        <v>42129</v>
      </c>
      <c r="C70" s="19" t="s">
        <v>591</v>
      </c>
      <c r="D70" s="19" t="s">
        <v>1454</v>
      </c>
      <c r="E70" s="23">
        <v>42129</v>
      </c>
      <c r="F70" s="27" t="s">
        <v>1340</v>
      </c>
    </row>
    <row r="71" spans="1:6">
      <c r="A71" s="19">
        <v>70</v>
      </c>
      <c r="B71" s="23">
        <v>42137</v>
      </c>
      <c r="C71" s="19" t="s">
        <v>592</v>
      </c>
      <c r="D71" s="19" t="s">
        <v>1455</v>
      </c>
      <c r="E71" s="23">
        <v>42137</v>
      </c>
      <c r="F71" s="27" t="s">
        <v>1340</v>
      </c>
    </row>
    <row r="72" spans="1:6">
      <c r="A72" s="19">
        <v>71</v>
      </c>
      <c r="B72" s="23">
        <v>42145</v>
      </c>
      <c r="C72" s="19" t="s">
        <v>593</v>
      </c>
      <c r="D72" s="19" t="s">
        <v>1456</v>
      </c>
      <c r="E72" s="23">
        <v>42145</v>
      </c>
      <c r="F72" s="27" t="s">
        <v>1340</v>
      </c>
    </row>
    <row r="73" spans="1:6">
      <c r="A73" s="19">
        <v>72</v>
      </c>
      <c r="B73" s="23">
        <v>42153</v>
      </c>
      <c r="C73" s="19" t="s">
        <v>594</v>
      </c>
      <c r="D73" s="19" t="s">
        <v>1457</v>
      </c>
      <c r="E73" s="23">
        <v>42153</v>
      </c>
      <c r="F73" s="27" t="s">
        <v>1340</v>
      </c>
    </row>
    <row r="74" spans="1:6">
      <c r="A74" s="19">
        <v>73</v>
      </c>
      <c r="B74" s="23">
        <v>42161</v>
      </c>
      <c r="C74" s="19" t="s">
        <v>595</v>
      </c>
      <c r="D74" s="19" t="s">
        <v>1458</v>
      </c>
      <c r="E74" s="23">
        <v>42161</v>
      </c>
      <c r="F74" s="27" t="s">
        <v>1341</v>
      </c>
    </row>
    <row r="75" spans="1:6">
      <c r="A75" s="19">
        <v>74</v>
      </c>
      <c r="B75" s="23">
        <v>52019</v>
      </c>
      <c r="C75" s="19" t="s">
        <v>596</v>
      </c>
      <c r="D75" s="19" t="s">
        <v>1459</v>
      </c>
      <c r="E75" s="23">
        <v>52019</v>
      </c>
      <c r="F75" s="27" t="s">
        <v>1342</v>
      </c>
    </row>
    <row r="76" spans="1:6">
      <c r="A76" s="19">
        <v>75</v>
      </c>
      <c r="B76" s="23">
        <v>52027</v>
      </c>
      <c r="C76" s="19" t="s">
        <v>597</v>
      </c>
      <c r="D76" s="19" t="s">
        <v>1460</v>
      </c>
      <c r="E76" s="23">
        <v>52027</v>
      </c>
      <c r="F76" s="27" t="s">
        <v>1342</v>
      </c>
    </row>
    <row r="77" spans="1:6">
      <c r="A77" s="19">
        <v>76</v>
      </c>
      <c r="B77" s="23">
        <v>52035</v>
      </c>
      <c r="C77" s="19" t="s">
        <v>598</v>
      </c>
      <c r="D77" s="19" t="s">
        <v>1461</v>
      </c>
      <c r="E77" s="23">
        <v>52035</v>
      </c>
      <c r="F77" s="27" t="s">
        <v>1342</v>
      </c>
    </row>
    <row r="78" spans="1:6">
      <c r="A78" s="19">
        <v>77</v>
      </c>
      <c r="B78" s="23">
        <v>52043</v>
      </c>
      <c r="C78" s="19" t="s">
        <v>599</v>
      </c>
      <c r="D78" s="19" t="s">
        <v>1462</v>
      </c>
      <c r="E78" s="23">
        <v>52043</v>
      </c>
      <c r="F78" s="27" t="s">
        <v>1342</v>
      </c>
    </row>
    <row r="79" spans="1:6">
      <c r="A79" s="19">
        <v>78</v>
      </c>
      <c r="B79" s="23">
        <v>52060</v>
      </c>
      <c r="C79" s="19" t="s">
        <v>600</v>
      </c>
      <c r="D79" s="19" t="s">
        <v>1463</v>
      </c>
      <c r="E79" s="23">
        <v>52060</v>
      </c>
      <c r="F79" s="27" t="s">
        <v>1342</v>
      </c>
    </row>
    <row r="80" spans="1:6">
      <c r="A80" s="19">
        <v>79</v>
      </c>
      <c r="B80" s="23">
        <v>52078</v>
      </c>
      <c r="C80" s="19" t="s">
        <v>601</v>
      </c>
      <c r="D80" s="19" t="s">
        <v>1464</v>
      </c>
      <c r="E80" s="23">
        <v>52078</v>
      </c>
      <c r="F80" s="27" t="s">
        <v>1342</v>
      </c>
    </row>
    <row r="81" spans="1:6">
      <c r="A81" s="19">
        <v>80</v>
      </c>
      <c r="B81" s="23">
        <v>52094</v>
      </c>
      <c r="C81" s="19" t="s">
        <v>602</v>
      </c>
      <c r="D81" s="19" t="s">
        <v>1465</v>
      </c>
      <c r="E81" s="23">
        <v>52094</v>
      </c>
      <c r="F81" s="27" t="s">
        <v>1342</v>
      </c>
    </row>
    <row r="82" spans="1:6">
      <c r="A82" s="19">
        <v>81</v>
      </c>
      <c r="B82" s="23">
        <v>52108</v>
      </c>
      <c r="C82" s="19" t="s">
        <v>603</v>
      </c>
      <c r="D82" s="19" t="s">
        <v>1466</v>
      </c>
      <c r="E82" s="23">
        <v>52108</v>
      </c>
      <c r="F82" s="27" t="s">
        <v>1342</v>
      </c>
    </row>
    <row r="83" spans="1:6">
      <c r="A83" s="19">
        <v>82</v>
      </c>
      <c r="B83" s="23">
        <v>52116</v>
      </c>
      <c r="C83" s="19" t="s">
        <v>604</v>
      </c>
      <c r="D83" s="19" t="s">
        <v>1467</v>
      </c>
      <c r="E83" s="23">
        <v>52116</v>
      </c>
      <c r="F83" s="27" t="s">
        <v>1342</v>
      </c>
    </row>
    <row r="84" spans="1:6">
      <c r="A84" s="19">
        <v>83</v>
      </c>
      <c r="B84" s="23">
        <v>52124</v>
      </c>
      <c r="C84" s="19" t="s">
        <v>605</v>
      </c>
      <c r="D84" s="19" t="s">
        <v>1468</v>
      </c>
      <c r="E84" s="23">
        <v>52124</v>
      </c>
      <c r="F84" s="27" t="s">
        <v>1342</v>
      </c>
    </row>
    <row r="85" spans="1:6">
      <c r="A85" s="19">
        <v>84</v>
      </c>
      <c r="B85" s="23">
        <v>52132</v>
      </c>
      <c r="C85" s="19" t="s">
        <v>606</v>
      </c>
      <c r="D85" s="19" t="s">
        <v>1469</v>
      </c>
      <c r="E85" s="23">
        <v>52132</v>
      </c>
      <c r="F85" s="27" t="s">
        <v>1342</v>
      </c>
    </row>
    <row r="86" spans="1:6">
      <c r="A86" s="19">
        <v>85</v>
      </c>
      <c r="B86" s="23">
        <v>52141</v>
      </c>
      <c r="C86" s="19" t="s">
        <v>607</v>
      </c>
      <c r="D86" s="19" t="s">
        <v>1470</v>
      </c>
      <c r="E86" s="23">
        <v>52141</v>
      </c>
      <c r="F86" s="27" t="s">
        <v>1342</v>
      </c>
    </row>
    <row r="87" spans="1:6">
      <c r="A87" s="19">
        <v>86</v>
      </c>
      <c r="B87" s="23">
        <v>52159</v>
      </c>
      <c r="C87" s="19" t="s">
        <v>608</v>
      </c>
      <c r="D87" s="19" t="s">
        <v>1471</v>
      </c>
      <c r="E87" s="23">
        <v>52159</v>
      </c>
      <c r="F87" s="27" t="s">
        <v>1342</v>
      </c>
    </row>
    <row r="88" spans="1:6">
      <c r="A88" s="19">
        <v>87</v>
      </c>
      <c r="B88" s="23">
        <v>62014</v>
      </c>
      <c r="C88" s="19" t="s">
        <v>609</v>
      </c>
      <c r="D88" s="19" t="s">
        <v>1472</v>
      </c>
      <c r="E88" s="23">
        <v>62014</v>
      </c>
      <c r="F88" s="27" t="s">
        <v>1343</v>
      </c>
    </row>
    <row r="89" spans="1:6">
      <c r="A89" s="19">
        <v>88</v>
      </c>
      <c r="B89" s="23">
        <v>62022</v>
      </c>
      <c r="C89" s="19" t="s">
        <v>610</v>
      </c>
      <c r="D89" s="19" t="s">
        <v>1473</v>
      </c>
      <c r="E89" s="23">
        <v>62022</v>
      </c>
      <c r="F89" s="27" t="s">
        <v>1343</v>
      </c>
    </row>
    <row r="90" spans="1:6">
      <c r="A90" s="19">
        <v>89</v>
      </c>
      <c r="B90" s="23">
        <v>62031</v>
      </c>
      <c r="C90" s="19" t="s">
        <v>611</v>
      </c>
      <c r="D90" s="19" t="s">
        <v>1474</v>
      </c>
      <c r="E90" s="23">
        <v>62031</v>
      </c>
      <c r="F90" s="27" t="s">
        <v>1343</v>
      </c>
    </row>
    <row r="91" spans="1:6">
      <c r="A91" s="19">
        <v>90</v>
      </c>
      <c r="B91" s="23">
        <v>62049</v>
      </c>
      <c r="C91" s="19" t="s">
        <v>612</v>
      </c>
      <c r="D91" s="19" t="s">
        <v>1475</v>
      </c>
      <c r="E91" s="23">
        <v>62049</v>
      </c>
      <c r="F91" s="27" t="s">
        <v>1343</v>
      </c>
    </row>
    <row r="92" spans="1:6">
      <c r="A92" s="19">
        <v>91</v>
      </c>
      <c r="B92" s="23">
        <v>62057</v>
      </c>
      <c r="C92" s="19" t="s">
        <v>613</v>
      </c>
      <c r="D92" s="19" t="s">
        <v>1476</v>
      </c>
      <c r="E92" s="23">
        <v>62057</v>
      </c>
      <c r="F92" s="27" t="s">
        <v>1343</v>
      </c>
    </row>
    <row r="93" spans="1:6">
      <c r="A93" s="19">
        <v>92</v>
      </c>
      <c r="B93" s="23">
        <v>62065</v>
      </c>
      <c r="C93" s="19" t="s">
        <v>614</v>
      </c>
      <c r="D93" s="19" t="s">
        <v>1477</v>
      </c>
      <c r="E93" s="23">
        <v>62065</v>
      </c>
      <c r="F93" s="27" t="s">
        <v>1343</v>
      </c>
    </row>
    <row r="94" spans="1:6">
      <c r="A94" s="19">
        <v>93</v>
      </c>
      <c r="B94" s="23">
        <v>62073</v>
      </c>
      <c r="C94" s="19" t="s">
        <v>615</v>
      </c>
      <c r="D94" s="19" t="s">
        <v>1478</v>
      </c>
      <c r="E94" s="23">
        <v>62073</v>
      </c>
      <c r="F94" s="27" t="s">
        <v>1343</v>
      </c>
    </row>
    <row r="95" spans="1:6">
      <c r="A95" s="19">
        <v>94</v>
      </c>
      <c r="B95" s="23">
        <v>62081</v>
      </c>
      <c r="C95" s="19" t="s">
        <v>616</v>
      </c>
      <c r="D95" s="19" t="s">
        <v>1479</v>
      </c>
      <c r="E95" s="23">
        <v>62081</v>
      </c>
      <c r="F95" s="27" t="s">
        <v>1343</v>
      </c>
    </row>
    <row r="96" spans="1:6">
      <c r="A96" s="19">
        <v>95</v>
      </c>
      <c r="B96" s="23">
        <v>62090</v>
      </c>
      <c r="C96" s="19" t="s">
        <v>617</v>
      </c>
      <c r="D96" s="19" t="s">
        <v>1480</v>
      </c>
      <c r="E96" s="23">
        <v>62090</v>
      </c>
      <c r="F96" s="27" t="s">
        <v>1343</v>
      </c>
    </row>
    <row r="97" spans="1:6">
      <c r="A97" s="19">
        <v>96</v>
      </c>
      <c r="B97" s="23">
        <v>62103</v>
      </c>
      <c r="C97" s="19" t="s">
        <v>618</v>
      </c>
      <c r="D97" s="19" t="s">
        <v>1481</v>
      </c>
      <c r="E97" s="23">
        <v>62103</v>
      </c>
      <c r="F97" s="27" t="s">
        <v>1343</v>
      </c>
    </row>
    <row r="98" spans="1:6">
      <c r="A98" s="19">
        <v>97</v>
      </c>
      <c r="B98" s="23">
        <v>62111</v>
      </c>
      <c r="C98" s="19" t="s">
        <v>619</v>
      </c>
      <c r="D98" s="19" t="s">
        <v>1482</v>
      </c>
      <c r="E98" s="23">
        <v>62111</v>
      </c>
      <c r="F98" s="27" t="s">
        <v>1343</v>
      </c>
    </row>
    <row r="99" spans="1:6">
      <c r="A99" s="19">
        <v>98</v>
      </c>
      <c r="B99" s="23">
        <v>62120</v>
      </c>
      <c r="C99" s="19" t="s">
        <v>620</v>
      </c>
      <c r="D99" s="19" t="s">
        <v>1483</v>
      </c>
      <c r="E99" s="23">
        <v>62120</v>
      </c>
      <c r="F99" s="27" t="s">
        <v>1343</v>
      </c>
    </row>
    <row r="100" spans="1:6">
      <c r="A100" s="19">
        <v>99</v>
      </c>
      <c r="B100" s="23">
        <v>62138</v>
      </c>
      <c r="C100" s="19" t="s">
        <v>621</v>
      </c>
      <c r="D100" s="19" t="s">
        <v>1484</v>
      </c>
      <c r="E100" s="23">
        <v>62138</v>
      </c>
      <c r="F100" s="27" t="s">
        <v>1343</v>
      </c>
    </row>
    <row r="101" spans="1:6">
      <c r="A101" s="19">
        <v>100</v>
      </c>
      <c r="B101" s="23">
        <v>72010</v>
      </c>
      <c r="C101" s="19" t="s">
        <v>622</v>
      </c>
      <c r="D101" s="19" t="s">
        <v>1485</v>
      </c>
      <c r="E101" s="23">
        <v>72010</v>
      </c>
      <c r="F101" s="27" t="s">
        <v>1344</v>
      </c>
    </row>
    <row r="102" spans="1:6">
      <c r="A102" s="19">
        <v>101</v>
      </c>
      <c r="B102" s="23">
        <v>72028</v>
      </c>
      <c r="C102" s="19" t="s">
        <v>623</v>
      </c>
      <c r="D102" s="19" t="s">
        <v>1486</v>
      </c>
      <c r="E102" s="23">
        <v>72028</v>
      </c>
      <c r="F102" s="27" t="s">
        <v>1344</v>
      </c>
    </row>
    <row r="103" spans="1:6">
      <c r="A103" s="19">
        <v>102</v>
      </c>
      <c r="B103" s="23">
        <v>72036</v>
      </c>
      <c r="C103" s="19" t="s">
        <v>624</v>
      </c>
      <c r="D103" s="19" t="s">
        <v>1487</v>
      </c>
      <c r="E103" s="23">
        <v>72036</v>
      </c>
      <c r="F103" s="27" t="s">
        <v>1344</v>
      </c>
    </row>
    <row r="104" spans="1:6">
      <c r="A104" s="19">
        <v>103</v>
      </c>
      <c r="B104" s="23">
        <v>72044</v>
      </c>
      <c r="C104" s="19" t="s">
        <v>625</v>
      </c>
      <c r="D104" s="19" t="s">
        <v>1488</v>
      </c>
      <c r="E104" s="23">
        <v>72044</v>
      </c>
      <c r="F104" s="27" t="s">
        <v>1344</v>
      </c>
    </row>
    <row r="105" spans="1:6">
      <c r="A105" s="19">
        <v>104</v>
      </c>
      <c r="B105" s="23">
        <v>72052</v>
      </c>
      <c r="C105" s="19" t="s">
        <v>626</v>
      </c>
      <c r="D105" s="19" t="s">
        <v>1489</v>
      </c>
      <c r="E105" s="23">
        <v>72052</v>
      </c>
      <c r="F105" s="27" t="s">
        <v>1344</v>
      </c>
    </row>
    <row r="106" spans="1:6">
      <c r="A106" s="19">
        <v>105</v>
      </c>
      <c r="B106" s="23">
        <v>72079</v>
      </c>
      <c r="C106" s="19" t="s">
        <v>627</v>
      </c>
      <c r="D106" s="19" t="s">
        <v>1490</v>
      </c>
      <c r="E106" s="23">
        <v>72079</v>
      </c>
      <c r="F106" s="27" t="s">
        <v>1344</v>
      </c>
    </row>
    <row r="107" spans="1:6">
      <c r="A107" s="19">
        <v>106</v>
      </c>
      <c r="B107" s="23">
        <v>72087</v>
      </c>
      <c r="C107" s="19" t="s">
        <v>628</v>
      </c>
      <c r="D107" s="19" t="s">
        <v>1491</v>
      </c>
      <c r="E107" s="23">
        <v>72087</v>
      </c>
      <c r="F107" s="27" t="s">
        <v>1344</v>
      </c>
    </row>
    <row r="108" spans="1:6">
      <c r="A108" s="19">
        <v>107</v>
      </c>
      <c r="B108" s="23">
        <v>72095</v>
      </c>
      <c r="C108" s="19" t="s">
        <v>629</v>
      </c>
      <c r="D108" s="19" t="s">
        <v>1492</v>
      </c>
      <c r="E108" s="23">
        <v>72095</v>
      </c>
      <c r="F108" s="27" t="s">
        <v>1344</v>
      </c>
    </row>
    <row r="109" spans="1:6">
      <c r="A109" s="19">
        <v>108</v>
      </c>
      <c r="B109" s="23">
        <v>72109</v>
      </c>
      <c r="C109" s="19" t="s">
        <v>630</v>
      </c>
      <c r="D109" s="19" t="s">
        <v>1493</v>
      </c>
      <c r="E109" s="23">
        <v>72109</v>
      </c>
      <c r="F109" s="27" t="s">
        <v>1344</v>
      </c>
    </row>
    <row r="110" spans="1:6">
      <c r="A110" s="19">
        <v>109</v>
      </c>
      <c r="B110" s="23">
        <v>72117</v>
      </c>
      <c r="C110" s="19" t="s">
        <v>631</v>
      </c>
      <c r="D110" s="19" t="s">
        <v>1494</v>
      </c>
      <c r="E110" s="23">
        <v>72117</v>
      </c>
      <c r="F110" s="27" t="s">
        <v>1344</v>
      </c>
    </row>
    <row r="111" spans="1:6">
      <c r="A111" s="19">
        <v>110</v>
      </c>
      <c r="B111" s="23">
        <v>72125</v>
      </c>
      <c r="C111" s="19" t="s">
        <v>632</v>
      </c>
      <c r="D111" s="19" t="s">
        <v>1495</v>
      </c>
      <c r="E111" s="23">
        <v>72125</v>
      </c>
      <c r="F111" s="27" t="s">
        <v>1344</v>
      </c>
    </row>
    <row r="112" spans="1:6">
      <c r="A112" s="25">
        <v>111</v>
      </c>
      <c r="B112" s="29">
        <v>72133</v>
      </c>
      <c r="C112" s="25" t="s">
        <v>554</v>
      </c>
      <c r="D112" s="25" t="s">
        <v>1496</v>
      </c>
      <c r="E112" s="23">
        <v>72133</v>
      </c>
      <c r="F112" s="27" t="s">
        <v>1344</v>
      </c>
    </row>
    <row r="113" spans="1:6">
      <c r="A113" s="19">
        <v>112</v>
      </c>
      <c r="B113" s="23">
        <v>72141</v>
      </c>
      <c r="C113" s="19" t="s">
        <v>633</v>
      </c>
      <c r="D113" s="19" t="s">
        <v>1497</v>
      </c>
      <c r="E113" s="23">
        <v>72141</v>
      </c>
      <c r="F113" s="27" t="s">
        <v>1344</v>
      </c>
    </row>
    <row r="114" spans="1:6">
      <c r="A114" s="19">
        <v>113</v>
      </c>
      <c r="B114" s="23">
        <v>82015</v>
      </c>
      <c r="C114" s="19" t="s">
        <v>634</v>
      </c>
      <c r="D114" s="19" t="s">
        <v>1498</v>
      </c>
      <c r="E114" s="23">
        <v>82015</v>
      </c>
      <c r="F114" s="27" t="s">
        <v>1345</v>
      </c>
    </row>
    <row r="115" spans="1:6">
      <c r="A115" s="19">
        <v>114</v>
      </c>
      <c r="B115" s="23">
        <v>82023</v>
      </c>
      <c r="C115" s="19" t="s">
        <v>635</v>
      </c>
      <c r="D115" s="19" t="s">
        <v>1499</v>
      </c>
      <c r="E115" s="23">
        <v>82023</v>
      </c>
      <c r="F115" s="27" t="s">
        <v>1345</v>
      </c>
    </row>
    <row r="116" spans="1:6">
      <c r="A116" s="19">
        <v>115</v>
      </c>
      <c r="B116" s="23">
        <v>82031</v>
      </c>
      <c r="C116" s="19" t="s">
        <v>636</v>
      </c>
      <c r="D116" s="19" t="s">
        <v>1500</v>
      </c>
      <c r="E116" s="23">
        <v>82031</v>
      </c>
      <c r="F116" s="27" t="s">
        <v>1345</v>
      </c>
    </row>
    <row r="117" spans="1:6">
      <c r="A117" s="19">
        <v>116</v>
      </c>
      <c r="B117" s="23">
        <v>82040</v>
      </c>
      <c r="C117" s="19" t="s">
        <v>637</v>
      </c>
      <c r="D117" s="19" t="s">
        <v>1501</v>
      </c>
      <c r="E117" s="23">
        <v>82040</v>
      </c>
      <c r="F117" s="27" t="s">
        <v>1345</v>
      </c>
    </row>
    <row r="118" spans="1:6">
      <c r="A118" s="19">
        <v>117</v>
      </c>
      <c r="B118" s="23">
        <v>82058</v>
      </c>
      <c r="C118" s="19" t="s">
        <v>638</v>
      </c>
      <c r="D118" s="19" t="s">
        <v>1502</v>
      </c>
      <c r="E118" s="23">
        <v>82058</v>
      </c>
      <c r="F118" s="27" t="s">
        <v>1345</v>
      </c>
    </row>
    <row r="119" spans="1:6">
      <c r="A119" s="19">
        <v>118</v>
      </c>
      <c r="B119" s="23">
        <v>82074</v>
      </c>
      <c r="C119" s="19" t="s">
        <v>639</v>
      </c>
      <c r="D119" s="19" t="s">
        <v>1503</v>
      </c>
      <c r="E119" s="23">
        <v>82074</v>
      </c>
      <c r="F119" s="27" t="s">
        <v>1345</v>
      </c>
    </row>
    <row r="120" spans="1:6">
      <c r="A120" s="19">
        <v>119</v>
      </c>
      <c r="B120" s="23">
        <v>82082</v>
      </c>
      <c r="C120" s="19" t="s">
        <v>640</v>
      </c>
      <c r="D120" s="19" t="s">
        <v>1504</v>
      </c>
      <c r="E120" s="23">
        <v>82082</v>
      </c>
      <c r="F120" s="27" t="s">
        <v>1345</v>
      </c>
    </row>
    <row r="121" spans="1:6">
      <c r="A121" s="19">
        <v>120</v>
      </c>
      <c r="B121" s="23">
        <v>82104</v>
      </c>
      <c r="C121" s="19" t="s">
        <v>641</v>
      </c>
      <c r="D121" s="19" t="s">
        <v>1505</v>
      </c>
      <c r="E121" s="23">
        <v>82104</v>
      </c>
      <c r="F121" s="27" t="s">
        <v>1345</v>
      </c>
    </row>
    <row r="122" spans="1:6">
      <c r="A122" s="19">
        <v>121</v>
      </c>
      <c r="B122" s="23">
        <v>82112</v>
      </c>
      <c r="C122" s="19" t="s">
        <v>642</v>
      </c>
      <c r="D122" s="19" t="s">
        <v>1506</v>
      </c>
      <c r="E122" s="23">
        <v>82112</v>
      </c>
      <c r="F122" s="27" t="s">
        <v>1345</v>
      </c>
    </row>
    <row r="123" spans="1:6">
      <c r="A123" s="19">
        <v>122</v>
      </c>
      <c r="B123" s="23">
        <v>82121</v>
      </c>
      <c r="C123" s="19" t="s">
        <v>643</v>
      </c>
      <c r="D123" s="19" t="s">
        <v>1507</v>
      </c>
      <c r="E123" s="23">
        <v>82121</v>
      </c>
      <c r="F123" s="27" t="s">
        <v>1345</v>
      </c>
    </row>
    <row r="124" spans="1:6">
      <c r="A124" s="19">
        <v>123</v>
      </c>
      <c r="B124" s="23">
        <v>82147</v>
      </c>
      <c r="C124" s="19" t="s">
        <v>644</v>
      </c>
      <c r="D124" s="19" t="s">
        <v>1508</v>
      </c>
      <c r="E124" s="23">
        <v>82147</v>
      </c>
      <c r="F124" s="27" t="s">
        <v>1345</v>
      </c>
    </row>
    <row r="125" spans="1:6">
      <c r="A125" s="19">
        <v>124</v>
      </c>
      <c r="B125" s="23">
        <v>82155</v>
      </c>
      <c r="C125" s="19" t="s">
        <v>645</v>
      </c>
      <c r="D125" s="19" t="s">
        <v>1509</v>
      </c>
      <c r="E125" s="23">
        <v>82155</v>
      </c>
      <c r="F125" s="27" t="s">
        <v>1345</v>
      </c>
    </row>
    <row r="126" spans="1:6">
      <c r="A126" s="19">
        <v>125</v>
      </c>
      <c r="B126" s="23">
        <v>82163</v>
      </c>
      <c r="C126" s="19" t="s">
        <v>646</v>
      </c>
      <c r="D126" s="19" t="s">
        <v>1510</v>
      </c>
      <c r="E126" s="23">
        <v>82163</v>
      </c>
      <c r="F126" s="27" t="s">
        <v>1345</v>
      </c>
    </row>
    <row r="127" spans="1:6">
      <c r="A127" s="19">
        <v>126</v>
      </c>
      <c r="B127" s="23">
        <v>82171</v>
      </c>
      <c r="C127" s="19" t="s">
        <v>647</v>
      </c>
      <c r="D127" s="19" t="s">
        <v>1511</v>
      </c>
      <c r="E127" s="23">
        <v>82171</v>
      </c>
      <c r="F127" s="27" t="s">
        <v>1345</v>
      </c>
    </row>
    <row r="128" spans="1:6">
      <c r="A128" s="19">
        <v>127</v>
      </c>
      <c r="B128" s="23">
        <v>82198</v>
      </c>
      <c r="C128" s="19" t="s">
        <v>648</v>
      </c>
      <c r="D128" s="19" t="s">
        <v>1512</v>
      </c>
      <c r="E128" s="23">
        <v>82198</v>
      </c>
      <c r="F128" s="27" t="s">
        <v>1345</v>
      </c>
    </row>
    <row r="129" spans="1:6">
      <c r="A129" s="25">
        <v>128</v>
      </c>
      <c r="B129" s="29">
        <v>82201</v>
      </c>
      <c r="C129" s="25" t="s">
        <v>649</v>
      </c>
      <c r="D129" s="25" t="s">
        <v>1513</v>
      </c>
      <c r="E129" s="23">
        <v>82201</v>
      </c>
      <c r="F129" s="27" t="s">
        <v>1345</v>
      </c>
    </row>
    <row r="130" spans="1:6">
      <c r="A130" s="19">
        <v>129</v>
      </c>
      <c r="B130" s="23">
        <v>82210</v>
      </c>
      <c r="C130" s="19" t="s">
        <v>650</v>
      </c>
      <c r="D130" s="19" t="s">
        <v>1514</v>
      </c>
      <c r="E130" s="23">
        <v>82210</v>
      </c>
      <c r="F130" s="27" t="s">
        <v>1345</v>
      </c>
    </row>
    <row r="131" spans="1:6">
      <c r="A131" s="19">
        <v>130</v>
      </c>
      <c r="B131" s="23">
        <v>82228</v>
      </c>
      <c r="C131" s="19" t="s">
        <v>651</v>
      </c>
      <c r="D131" s="19" t="s">
        <v>1515</v>
      </c>
      <c r="E131" s="23">
        <v>82228</v>
      </c>
      <c r="F131" s="27" t="s">
        <v>1345</v>
      </c>
    </row>
    <row r="132" spans="1:6">
      <c r="A132" s="19">
        <v>131</v>
      </c>
      <c r="B132" s="23">
        <v>82236</v>
      </c>
      <c r="C132" s="19" t="s">
        <v>652</v>
      </c>
      <c r="D132" s="19" t="s">
        <v>1516</v>
      </c>
      <c r="E132" s="23">
        <v>82236</v>
      </c>
      <c r="F132" s="27" t="s">
        <v>1345</v>
      </c>
    </row>
    <row r="133" spans="1:6">
      <c r="A133" s="19">
        <v>132</v>
      </c>
      <c r="B133" s="23">
        <v>82244</v>
      </c>
      <c r="C133" s="19" t="s">
        <v>653</v>
      </c>
      <c r="D133" s="19" t="s">
        <v>1517</v>
      </c>
      <c r="E133" s="23">
        <v>82244</v>
      </c>
      <c r="F133" s="27" t="s">
        <v>1345</v>
      </c>
    </row>
    <row r="134" spans="1:6">
      <c r="A134" s="19">
        <v>133</v>
      </c>
      <c r="B134" s="23">
        <v>82252</v>
      </c>
      <c r="C134" s="19" t="s">
        <v>654</v>
      </c>
      <c r="D134" s="19" t="s">
        <v>1518</v>
      </c>
      <c r="E134" s="23">
        <v>82252</v>
      </c>
      <c r="F134" s="27" t="s">
        <v>1345</v>
      </c>
    </row>
    <row r="135" spans="1:6">
      <c r="A135" s="19">
        <v>134</v>
      </c>
      <c r="B135" s="23">
        <v>82261</v>
      </c>
      <c r="C135" s="19" t="s">
        <v>655</v>
      </c>
      <c r="D135" s="19" t="s">
        <v>1519</v>
      </c>
      <c r="E135" s="23">
        <v>82261</v>
      </c>
      <c r="F135" s="27" t="s">
        <v>1345</v>
      </c>
    </row>
    <row r="136" spans="1:6">
      <c r="A136" s="19">
        <v>135</v>
      </c>
      <c r="B136" s="23">
        <v>82279</v>
      </c>
      <c r="C136" s="19" t="s">
        <v>656</v>
      </c>
      <c r="D136" s="19" t="s">
        <v>1520</v>
      </c>
      <c r="E136" s="23">
        <v>82279</v>
      </c>
      <c r="F136" s="27" t="s">
        <v>1345</v>
      </c>
    </row>
    <row r="137" spans="1:6">
      <c r="A137" s="19">
        <v>136</v>
      </c>
      <c r="B137" s="23">
        <v>82287</v>
      </c>
      <c r="C137" s="19" t="s">
        <v>657</v>
      </c>
      <c r="D137" s="19" t="s">
        <v>1521</v>
      </c>
      <c r="E137" s="23">
        <v>82287</v>
      </c>
      <c r="F137" s="27" t="s">
        <v>1345</v>
      </c>
    </row>
    <row r="138" spans="1:6">
      <c r="A138" s="19">
        <v>137</v>
      </c>
      <c r="B138" s="23">
        <v>82295</v>
      </c>
      <c r="C138" s="19" t="s">
        <v>658</v>
      </c>
      <c r="D138" s="19" t="s">
        <v>1522</v>
      </c>
      <c r="E138" s="23">
        <v>82295</v>
      </c>
      <c r="F138" s="27" t="s">
        <v>1345</v>
      </c>
    </row>
    <row r="139" spans="1:6">
      <c r="A139" s="19">
        <v>138</v>
      </c>
      <c r="B139" s="23">
        <v>82309</v>
      </c>
      <c r="C139" s="19" t="s">
        <v>659</v>
      </c>
      <c r="D139" s="19" t="s">
        <v>1386</v>
      </c>
      <c r="E139" s="23">
        <v>82309</v>
      </c>
      <c r="F139" s="27" t="s">
        <v>1345</v>
      </c>
    </row>
    <row r="140" spans="1:6">
      <c r="A140" s="19">
        <v>139</v>
      </c>
      <c r="B140" s="23">
        <v>82317</v>
      </c>
      <c r="C140" s="19" t="s">
        <v>660</v>
      </c>
      <c r="D140" s="19" t="s">
        <v>2179</v>
      </c>
      <c r="E140" s="23">
        <v>82317</v>
      </c>
      <c r="F140" s="27" t="s">
        <v>1345</v>
      </c>
    </row>
    <row r="141" spans="1:6">
      <c r="A141" s="19">
        <v>140</v>
      </c>
      <c r="B141" s="23">
        <v>82325</v>
      </c>
      <c r="C141" s="19" t="s">
        <v>661</v>
      </c>
      <c r="D141" s="19" t="s">
        <v>1523</v>
      </c>
      <c r="E141" s="23">
        <v>82325</v>
      </c>
      <c r="F141" s="27" t="s">
        <v>1345</v>
      </c>
    </row>
    <row r="142" spans="1:6">
      <c r="A142" s="19">
        <v>141</v>
      </c>
      <c r="B142" s="23">
        <v>82333</v>
      </c>
      <c r="C142" s="19" t="s">
        <v>662</v>
      </c>
      <c r="D142" s="19" t="s">
        <v>2180</v>
      </c>
      <c r="E142" s="23">
        <v>82333</v>
      </c>
      <c r="F142" s="27" t="s">
        <v>1345</v>
      </c>
    </row>
    <row r="143" spans="1:6">
      <c r="A143" s="19">
        <v>142</v>
      </c>
      <c r="B143" s="23">
        <v>82341</v>
      </c>
      <c r="C143" s="19" t="s">
        <v>663</v>
      </c>
      <c r="D143" s="19" t="s">
        <v>1524</v>
      </c>
      <c r="E143" s="23">
        <v>82341</v>
      </c>
      <c r="F143" s="27" t="s">
        <v>1345</v>
      </c>
    </row>
    <row r="144" spans="1:6">
      <c r="A144" s="25">
        <v>143</v>
      </c>
      <c r="B144" s="29">
        <v>82350</v>
      </c>
      <c r="C144" s="25" t="s">
        <v>664</v>
      </c>
      <c r="D144" s="25" t="s">
        <v>2181</v>
      </c>
      <c r="E144" s="23">
        <v>82350</v>
      </c>
      <c r="F144" s="27" t="s">
        <v>1345</v>
      </c>
    </row>
    <row r="145" spans="1:6">
      <c r="A145" s="19">
        <v>144</v>
      </c>
      <c r="B145" s="23">
        <v>82368</v>
      </c>
      <c r="C145" s="19" t="s">
        <v>665</v>
      </c>
      <c r="D145" s="19" t="s">
        <v>1525</v>
      </c>
      <c r="E145" s="23">
        <v>82368</v>
      </c>
      <c r="F145" s="27" t="s">
        <v>1345</v>
      </c>
    </row>
    <row r="146" spans="1:6">
      <c r="A146" s="19">
        <v>145</v>
      </c>
      <c r="B146" s="23">
        <v>92011</v>
      </c>
      <c r="C146" s="19" t="s">
        <v>666</v>
      </c>
      <c r="D146" s="19" t="s">
        <v>1526</v>
      </c>
      <c r="E146" s="23">
        <v>92011</v>
      </c>
      <c r="F146" s="27" t="s">
        <v>1346</v>
      </c>
    </row>
    <row r="147" spans="1:6">
      <c r="A147" s="19">
        <v>146</v>
      </c>
      <c r="B147" s="23">
        <v>92029</v>
      </c>
      <c r="C147" s="19" t="s">
        <v>667</v>
      </c>
      <c r="D147" s="19" t="s">
        <v>1527</v>
      </c>
      <c r="E147" s="23">
        <v>92029</v>
      </c>
      <c r="F147" s="27" t="s">
        <v>1346</v>
      </c>
    </row>
    <row r="148" spans="1:6">
      <c r="A148" s="19">
        <v>147</v>
      </c>
      <c r="B148" s="23">
        <v>92037</v>
      </c>
      <c r="C148" s="19" t="s">
        <v>668</v>
      </c>
      <c r="D148" s="19" t="s">
        <v>1528</v>
      </c>
      <c r="E148" s="23">
        <v>92037</v>
      </c>
      <c r="F148" s="27" t="s">
        <v>1346</v>
      </c>
    </row>
    <row r="149" spans="1:6">
      <c r="A149" s="19">
        <v>148</v>
      </c>
      <c r="B149" s="23">
        <v>92045</v>
      </c>
      <c r="C149" s="19" t="s">
        <v>669</v>
      </c>
      <c r="D149" s="19" t="s">
        <v>1529</v>
      </c>
      <c r="E149" s="23">
        <v>92045</v>
      </c>
      <c r="F149" s="27" t="s">
        <v>1346</v>
      </c>
    </row>
    <row r="150" spans="1:6">
      <c r="A150" s="19">
        <v>149</v>
      </c>
      <c r="B150" s="23">
        <v>92053</v>
      </c>
      <c r="C150" s="19" t="s">
        <v>670</v>
      </c>
      <c r="D150" s="19" t="s">
        <v>1530</v>
      </c>
      <c r="E150" s="23">
        <v>92053</v>
      </c>
      <c r="F150" s="27" t="s">
        <v>1346</v>
      </c>
    </row>
    <row r="151" spans="1:6">
      <c r="A151" s="19">
        <v>150</v>
      </c>
      <c r="B151" s="23">
        <v>92061</v>
      </c>
      <c r="C151" s="19" t="s">
        <v>671</v>
      </c>
      <c r="D151" s="19" t="s">
        <v>1531</v>
      </c>
      <c r="E151" s="23">
        <v>92061</v>
      </c>
      <c r="F151" s="27" t="s">
        <v>1346</v>
      </c>
    </row>
    <row r="152" spans="1:6">
      <c r="A152" s="19">
        <v>151</v>
      </c>
      <c r="B152" s="23">
        <v>92088</v>
      </c>
      <c r="C152" s="19" t="s">
        <v>672</v>
      </c>
      <c r="D152" s="19" t="s">
        <v>1532</v>
      </c>
      <c r="E152" s="23">
        <v>92088</v>
      </c>
      <c r="F152" s="27" t="s">
        <v>1346</v>
      </c>
    </row>
    <row r="153" spans="1:6">
      <c r="A153" s="19">
        <v>152</v>
      </c>
      <c r="B153" s="23">
        <v>92096</v>
      </c>
      <c r="C153" s="19" t="s">
        <v>673</v>
      </c>
      <c r="D153" s="19" t="s">
        <v>1533</v>
      </c>
      <c r="E153" s="23">
        <v>92096</v>
      </c>
      <c r="F153" s="27" t="s">
        <v>1346</v>
      </c>
    </row>
    <row r="154" spans="1:6">
      <c r="A154" s="19">
        <v>153</v>
      </c>
      <c r="B154" s="23">
        <v>92100</v>
      </c>
      <c r="C154" s="19" t="s">
        <v>674</v>
      </c>
      <c r="D154" s="19" t="s">
        <v>1534</v>
      </c>
      <c r="E154" s="23">
        <v>92100</v>
      </c>
      <c r="F154" s="27" t="s">
        <v>1346</v>
      </c>
    </row>
    <row r="155" spans="1:6">
      <c r="A155" s="19">
        <v>154</v>
      </c>
      <c r="B155" s="23">
        <v>92118</v>
      </c>
      <c r="C155" s="19" t="s">
        <v>675</v>
      </c>
      <c r="D155" s="19" t="s">
        <v>1535</v>
      </c>
      <c r="E155" s="23">
        <v>92118</v>
      </c>
      <c r="F155" s="27" t="s">
        <v>1346</v>
      </c>
    </row>
    <row r="156" spans="1:6">
      <c r="A156" s="19">
        <v>155</v>
      </c>
      <c r="B156" s="23">
        <v>92134</v>
      </c>
      <c r="C156" s="19" t="s">
        <v>676</v>
      </c>
      <c r="D156" s="19" t="s">
        <v>1536</v>
      </c>
      <c r="E156" s="23">
        <v>92134</v>
      </c>
      <c r="F156" s="27" t="s">
        <v>1346</v>
      </c>
    </row>
    <row r="157" spans="1:6">
      <c r="A157" s="19">
        <v>156</v>
      </c>
      <c r="B157" s="23">
        <v>92142</v>
      </c>
      <c r="C157" s="19" t="s">
        <v>677</v>
      </c>
      <c r="D157" s="19" t="s">
        <v>1537</v>
      </c>
      <c r="E157" s="23">
        <v>92142</v>
      </c>
      <c r="F157" s="27" t="s">
        <v>1346</v>
      </c>
    </row>
    <row r="158" spans="1:6">
      <c r="A158" s="19">
        <v>157</v>
      </c>
      <c r="B158" s="23">
        <v>92151</v>
      </c>
      <c r="C158" s="19" t="s">
        <v>678</v>
      </c>
      <c r="D158" s="19" t="s">
        <v>2182</v>
      </c>
      <c r="E158" s="23">
        <v>92151</v>
      </c>
      <c r="F158" s="27" t="s">
        <v>1346</v>
      </c>
    </row>
    <row r="159" spans="1:6">
      <c r="A159" s="19">
        <v>158</v>
      </c>
      <c r="B159" s="23">
        <v>92169</v>
      </c>
      <c r="C159" s="19" t="s">
        <v>679</v>
      </c>
      <c r="D159" s="19" t="s">
        <v>1538</v>
      </c>
      <c r="E159" s="23">
        <v>92169</v>
      </c>
      <c r="F159" s="27" t="s">
        <v>1346</v>
      </c>
    </row>
    <row r="160" spans="1:6">
      <c r="A160" s="19">
        <v>159</v>
      </c>
      <c r="B160" s="23">
        <v>102016</v>
      </c>
      <c r="C160" s="19" t="s">
        <v>680</v>
      </c>
      <c r="D160" s="19" t="s">
        <v>1539</v>
      </c>
      <c r="E160" s="23">
        <v>102016</v>
      </c>
      <c r="F160" s="27" t="s">
        <v>1347</v>
      </c>
    </row>
    <row r="161" spans="1:6">
      <c r="A161" s="19">
        <v>160</v>
      </c>
      <c r="B161" s="23">
        <v>102024</v>
      </c>
      <c r="C161" s="19" t="s">
        <v>681</v>
      </c>
      <c r="D161" s="19" t="s">
        <v>1540</v>
      </c>
      <c r="E161" s="23">
        <v>102024</v>
      </c>
      <c r="F161" s="27" t="s">
        <v>1347</v>
      </c>
    </row>
    <row r="162" spans="1:6">
      <c r="A162" s="19">
        <v>161</v>
      </c>
      <c r="B162" s="23">
        <v>102032</v>
      </c>
      <c r="C162" s="19" t="s">
        <v>682</v>
      </c>
      <c r="D162" s="19" t="s">
        <v>1541</v>
      </c>
      <c r="E162" s="23">
        <v>102032</v>
      </c>
      <c r="F162" s="27" t="s">
        <v>1347</v>
      </c>
    </row>
    <row r="163" spans="1:6">
      <c r="A163" s="19">
        <v>162</v>
      </c>
      <c r="B163" s="23">
        <v>102041</v>
      </c>
      <c r="C163" s="19" t="s">
        <v>683</v>
      </c>
      <c r="D163" s="19" t="s">
        <v>1542</v>
      </c>
      <c r="E163" s="23">
        <v>102041</v>
      </c>
      <c r="F163" s="27" t="s">
        <v>1347</v>
      </c>
    </row>
    <row r="164" spans="1:6">
      <c r="A164" s="19">
        <v>163</v>
      </c>
      <c r="B164" s="23">
        <v>102059</v>
      </c>
      <c r="C164" s="19" t="s">
        <v>684</v>
      </c>
      <c r="D164" s="19" t="s">
        <v>1543</v>
      </c>
      <c r="E164" s="23">
        <v>102059</v>
      </c>
      <c r="F164" s="27" t="s">
        <v>1347</v>
      </c>
    </row>
    <row r="165" spans="1:6">
      <c r="A165" s="19">
        <v>164</v>
      </c>
      <c r="B165" s="23">
        <v>102067</v>
      </c>
      <c r="C165" s="19" t="s">
        <v>685</v>
      </c>
      <c r="D165" s="19" t="s">
        <v>1544</v>
      </c>
      <c r="E165" s="23">
        <v>102067</v>
      </c>
      <c r="F165" s="27" t="s">
        <v>1347</v>
      </c>
    </row>
    <row r="166" spans="1:6">
      <c r="A166" s="19">
        <v>165</v>
      </c>
      <c r="B166" s="23">
        <v>102075</v>
      </c>
      <c r="C166" s="19" t="s">
        <v>686</v>
      </c>
      <c r="D166" s="19" t="s">
        <v>1545</v>
      </c>
      <c r="E166" s="23">
        <v>102075</v>
      </c>
      <c r="F166" s="27" t="s">
        <v>1347</v>
      </c>
    </row>
    <row r="167" spans="1:6">
      <c r="A167" s="19">
        <v>166</v>
      </c>
      <c r="B167" s="23">
        <v>102083</v>
      </c>
      <c r="C167" s="19" t="s">
        <v>687</v>
      </c>
      <c r="D167" s="19" t="s">
        <v>1546</v>
      </c>
      <c r="E167" s="23">
        <v>102083</v>
      </c>
      <c r="F167" s="27" t="s">
        <v>1347</v>
      </c>
    </row>
    <row r="168" spans="1:6">
      <c r="A168" s="19">
        <v>167</v>
      </c>
      <c r="B168" s="23">
        <v>102091</v>
      </c>
      <c r="C168" s="19" t="s">
        <v>688</v>
      </c>
      <c r="D168" s="19" t="s">
        <v>1547</v>
      </c>
      <c r="E168" s="23">
        <v>102091</v>
      </c>
      <c r="F168" s="27" t="s">
        <v>1347</v>
      </c>
    </row>
    <row r="169" spans="1:6">
      <c r="A169" s="19">
        <v>168</v>
      </c>
      <c r="B169" s="23">
        <v>102105</v>
      </c>
      <c r="C169" s="19" t="s">
        <v>689</v>
      </c>
      <c r="D169" s="19" t="s">
        <v>1548</v>
      </c>
      <c r="E169" s="23">
        <v>102105</v>
      </c>
      <c r="F169" s="27" t="s">
        <v>1347</v>
      </c>
    </row>
    <row r="170" spans="1:6">
      <c r="A170" s="19">
        <v>169</v>
      </c>
      <c r="B170" s="23">
        <v>102113</v>
      </c>
      <c r="C170" s="19" t="s">
        <v>690</v>
      </c>
      <c r="D170" s="19" t="s">
        <v>1549</v>
      </c>
      <c r="E170" s="23">
        <v>102113</v>
      </c>
      <c r="F170" s="27" t="s">
        <v>1347</v>
      </c>
    </row>
    <row r="171" spans="1:6">
      <c r="A171" s="19">
        <v>170</v>
      </c>
      <c r="B171" s="23">
        <v>102121</v>
      </c>
      <c r="C171" s="19" t="s">
        <v>691</v>
      </c>
      <c r="D171" s="19" t="s">
        <v>2183</v>
      </c>
      <c r="E171" s="23">
        <v>102121</v>
      </c>
      <c r="F171" s="27" t="s">
        <v>1347</v>
      </c>
    </row>
    <row r="172" spans="1:6">
      <c r="A172" s="19">
        <v>171</v>
      </c>
      <c r="B172" s="23">
        <v>111007</v>
      </c>
      <c r="C172" s="19" t="s">
        <v>692</v>
      </c>
      <c r="D172" s="19" t="s">
        <v>1550</v>
      </c>
      <c r="E172" s="23">
        <v>111007</v>
      </c>
      <c r="F172" s="27" t="s">
        <v>1348</v>
      </c>
    </row>
    <row r="173" spans="1:6">
      <c r="A173" s="19">
        <v>172</v>
      </c>
      <c r="B173" s="23">
        <v>112011</v>
      </c>
      <c r="C173" s="19" t="s">
        <v>693</v>
      </c>
      <c r="D173" s="19" t="s">
        <v>1551</v>
      </c>
      <c r="E173" s="23">
        <v>112011</v>
      </c>
      <c r="F173" s="27" t="s">
        <v>1348</v>
      </c>
    </row>
    <row r="174" spans="1:6">
      <c r="A174" s="19">
        <v>173</v>
      </c>
      <c r="B174" s="23">
        <v>112020</v>
      </c>
      <c r="C174" s="19" t="s">
        <v>694</v>
      </c>
      <c r="D174" s="19" t="s">
        <v>1552</v>
      </c>
      <c r="E174" s="23">
        <v>112020</v>
      </c>
      <c r="F174" s="27" t="s">
        <v>1348</v>
      </c>
    </row>
    <row r="175" spans="1:6">
      <c r="A175" s="19">
        <v>174</v>
      </c>
      <c r="B175" s="23">
        <v>112038</v>
      </c>
      <c r="C175" s="19" t="s">
        <v>695</v>
      </c>
      <c r="D175" s="19" t="s">
        <v>1553</v>
      </c>
      <c r="E175" s="23">
        <v>112038</v>
      </c>
      <c r="F175" s="27" t="s">
        <v>1348</v>
      </c>
    </row>
    <row r="176" spans="1:6">
      <c r="A176" s="19">
        <v>175</v>
      </c>
      <c r="B176" s="23">
        <v>112062</v>
      </c>
      <c r="C176" s="19" t="s">
        <v>696</v>
      </c>
      <c r="D176" s="19" t="s">
        <v>1554</v>
      </c>
      <c r="E176" s="23">
        <v>112062</v>
      </c>
      <c r="F176" s="27" t="s">
        <v>1348</v>
      </c>
    </row>
    <row r="177" spans="1:6">
      <c r="A177" s="19">
        <v>176</v>
      </c>
      <c r="B177" s="23">
        <v>112071</v>
      </c>
      <c r="C177" s="19" t="s">
        <v>697</v>
      </c>
      <c r="D177" s="19" t="s">
        <v>1555</v>
      </c>
      <c r="E177" s="23">
        <v>112071</v>
      </c>
      <c r="F177" s="27" t="s">
        <v>1348</v>
      </c>
    </row>
    <row r="178" spans="1:6">
      <c r="A178" s="19">
        <v>177</v>
      </c>
      <c r="B178" s="23">
        <v>112089</v>
      </c>
      <c r="C178" s="19" t="s">
        <v>698</v>
      </c>
      <c r="D178" s="19" t="s">
        <v>1556</v>
      </c>
      <c r="E178" s="23">
        <v>112089</v>
      </c>
      <c r="F178" s="27" t="s">
        <v>1348</v>
      </c>
    </row>
    <row r="179" spans="1:6">
      <c r="A179" s="19">
        <v>178</v>
      </c>
      <c r="B179" s="23">
        <v>112097</v>
      </c>
      <c r="C179" s="19" t="s">
        <v>699</v>
      </c>
      <c r="D179" s="19" t="s">
        <v>1557</v>
      </c>
      <c r="E179" s="23">
        <v>112097</v>
      </c>
      <c r="F179" s="27" t="s">
        <v>1348</v>
      </c>
    </row>
    <row r="180" spans="1:6">
      <c r="A180" s="19">
        <v>179</v>
      </c>
      <c r="B180" s="23">
        <v>112101</v>
      </c>
      <c r="C180" s="19" t="s">
        <v>700</v>
      </c>
      <c r="D180" s="19" t="s">
        <v>1558</v>
      </c>
      <c r="E180" s="23">
        <v>112101</v>
      </c>
      <c r="F180" s="27" t="s">
        <v>1348</v>
      </c>
    </row>
    <row r="181" spans="1:6">
      <c r="A181" s="19">
        <v>180</v>
      </c>
      <c r="B181" s="23">
        <v>112119</v>
      </c>
      <c r="C181" s="19" t="s">
        <v>701</v>
      </c>
      <c r="D181" s="19" t="s">
        <v>1559</v>
      </c>
      <c r="E181" s="23">
        <v>112119</v>
      </c>
      <c r="F181" s="27" t="s">
        <v>1348</v>
      </c>
    </row>
    <row r="182" spans="1:6">
      <c r="A182" s="19">
        <v>181</v>
      </c>
      <c r="B182" s="23">
        <v>112127</v>
      </c>
      <c r="C182" s="19" t="s">
        <v>702</v>
      </c>
      <c r="D182" s="19" t="s">
        <v>1560</v>
      </c>
      <c r="E182" s="23">
        <v>112127</v>
      </c>
      <c r="F182" s="27" t="s">
        <v>1348</v>
      </c>
    </row>
    <row r="183" spans="1:6">
      <c r="A183" s="19">
        <v>182</v>
      </c>
      <c r="B183" s="23">
        <v>112143</v>
      </c>
      <c r="C183" s="19" t="s">
        <v>703</v>
      </c>
      <c r="D183" s="19" t="s">
        <v>1561</v>
      </c>
      <c r="E183" s="23">
        <v>112143</v>
      </c>
      <c r="F183" s="27" t="s">
        <v>1348</v>
      </c>
    </row>
    <row r="184" spans="1:6">
      <c r="A184" s="19">
        <v>183</v>
      </c>
      <c r="B184" s="23">
        <v>112151</v>
      </c>
      <c r="C184" s="19" t="s">
        <v>704</v>
      </c>
      <c r="D184" s="19" t="s">
        <v>1562</v>
      </c>
      <c r="E184" s="23">
        <v>112151</v>
      </c>
      <c r="F184" s="27" t="s">
        <v>1348</v>
      </c>
    </row>
    <row r="185" spans="1:6">
      <c r="A185" s="19">
        <v>184</v>
      </c>
      <c r="B185" s="23">
        <v>112160</v>
      </c>
      <c r="C185" s="19" t="s">
        <v>705</v>
      </c>
      <c r="D185" s="19" t="s">
        <v>1563</v>
      </c>
      <c r="E185" s="23">
        <v>112160</v>
      </c>
      <c r="F185" s="27" t="s">
        <v>1348</v>
      </c>
    </row>
    <row r="186" spans="1:6">
      <c r="A186" s="19">
        <v>185</v>
      </c>
      <c r="B186" s="23">
        <v>112178</v>
      </c>
      <c r="C186" s="19" t="s">
        <v>706</v>
      </c>
      <c r="D186" s="19" t="s">
        <v>1564</v>
      </c>
      <c r="E186" s="23">
        <v>112178</v>
      </c>
      <c r="F186" s="27" t="s">
        <v>1348</v>
      </c>
    </row>
    <row r="187" spans="1:6">
      <c r="A187" s="19">
        <v>186</v>
      </c>
      <c r="B187" s="23">
        <v>112186</v>
      </c>
      <c r="C187" s="19" t="s">
        <v>707</v>
      </c>
      <c r="D187" s="19" t="s">
        <v>1565</v>
      </c>
      <c r="E187" s="23">
        <v>112186</v>
      </c>
      <c r="F187" s="27" t="s">
        <v>1348</v>
      </c>
    </row>
    <row r="188" spans="1:6">
      <c r="A188" s="19">
        <v>187</v>
      </c>
      <c r="B188" s="23">
        <v>112194</v>
      </c>
      <c r="C188" s="19" t="s">
        <v>708</v>
      </c>
      <c r="D188" s="19" t="s">
        <v>1566</v>
      </c>
      <c r="E188" s="23">
        <v>112194</v>
      </c>
      <c r="F188" s="27" t="s">
        <v>1348</v>
      </c>
    </row>
    <row r="189" spans="1:6">
      <c r="A189" s="19">
        <v>188</v>
      </c>
      <c r="B189" s="23">
        <v>112216</v>
      </c>
      <c r="C189" s="19" t="s">
        <v>709</v>
      </c>
      <c r="D189" s="19" t="s">
        <v>1567</v>
      </c>
      <c r="E189" s="23">
        <v>112216</v>
      </c>
      <c r="F189" s="27" t="s">
        <v>1348</v>
      </c>
    </row>
    <row r="190" spans="1:6">
      <c r="A190" s="19">
        <v>189</v>
      </c>
      <c r="B190" s="23">
        <v>112224</v>
      </c>
      <c r="C190" s="19" t="s">
        <v>710</v>
      </c>
      <c r="D190" s="19" t="s">
        <v>1568</v>
      </c>
      <c r="E190" s="23">
        <v>112224</v>
      </c>
      <c r="F190" s="27" t="s">
        <v>1348</v>
      </c>
    </row>
    <row r="191" spans="1:6">
      <c r="A191" s="19">
        <v>190</v>
      </c>
      <c r="B191" s="23">
        <v>112232</v>
      </c>
      <c r="C191" s="19" t="s">
        <v>711</v>
      </c>
      <c r="D191" s="19" t="s">
        <v>1569</v>
      </c>
      <c r="E191" s="23">
        <v>112232</v>
      </c>
      <c r="F191" s="27" t="s">
        <v>1348</v>
      </c>
    </row>
    <row r="192" spans="1:6">
      <c r="A192" s="19">
        <v>191</v>
      </c>
      <c r="B192" s="23">
        <v>112241</v>
      </c>
      <c r="C192" s="19" t="s">
        <v>712</v>
      </c>
      <c r="D192" s="19" t="s">
        <v>1570</v>
      </c>
      <c r="E192" s="23">
        <v>112241</v>
      </c>
      <c r="F192" s="27" t="s">
        <v>1348</v>
      </c>
    </row>
    <row r="193" spans="1:6">
      <c r="A193" s="19">
        <v>192</v>
      </c>
      <c r="B193" s="23">
        <v>112259</v>
      </c>
      <c r="C193" s="19" t="s">
        <v>713</v>
      </c>
      <c r="D193" s="19" t="s">
        <v>1571</v>
      </c>
      <c r="E193" s="23">
        <v>112259</v>
      </c>
      <c r="F193" s="27" t="s">
        <v>1348</v>
      </c>
    </row>
    <row r="194" spans="1:6">
      <c r="A194" s="19">
        <v>193</v>
      </c>
      <c r="B194" s="23">
        <v>112275</v>
      </c>
      <c r="C194" s="19" t="s">
        <v>714</v>
      </c>
      <c r="D194" s="19" t="s">
        <v>1572</v>
      </c>
      <c r="E194" s="23">
        <v>112275</v>
      </c>
      <c r="F194" s="27" t="s">
        <v>1348</v>
      </c>
    </row>
    <row r="195" spans="1:6">
      <c r="A195" s="19">
        <v>194</v>
      </c>
      <c r="B195" s="23">
        <v>112283</v>
      </c>
      <c r="C195" s="19" t="s">
        <v>715</v>
      </c>
      <c r="D195" s="19" t="s">
        <v>1573</v>
      </c>
      <c r="E195" s="23">
        <v>112283</v>
      </c>
      <c r="F195" s="27" t="s">
        <v>1348</v>
      </c>
    </row>
    <row r="196" spans="1:6">
      <c r="A196" s="19">
        <v>195</v>
      </c>
      <c r="B196" s="23">
        <v>112291</v>
      </c>
      <c r="C196" s="19" t="s">
        <v>716</v>
      </c>
      <c r="D196" s="19" t="s">
        <v>1574</v>
      </c>
      <c r="E196" s="23">
        <v>112291</v>
      </c>
      <c r="F196" s="27" t="s">
        <v>1348</v>
      </c>
    </row>
    <row r="197" spans="1:6">
      <c r="A197" s="19">
        <v>196</v>
      </c>
      <c r="B197" s="23">
        <v>112305</v>
      </c>
      <c r="C197" s="19" t="s">
        <v>717</v>
      </c>
      <c r="D197" s="19" t="s">
        <v>1575</v>
      </c>
      <c r="E197" s="23">
        <v>112305</v>
      </c>
      <c r="F197" s="27" t="s">
        <v>1348</v>
      </c>
    </row>
    <row r="198" spans="1:6">
      <c r="A198" s="19">
        <v>197</v>
      </c>
      <c r="B198" s="23">
        <v>112313</v>
      </c>
      <c r="C198" s="19" t="s">
        <v>718</v>
      </c>
      <c r="D198" s="19" t="s">
        <v>1576</v>
      </c>
      <c r="E198" s="23">
        <v>112313</v>
      </c>
      <c r="F198" s="27" t="s">
        <v>1348</v>
      </c>
    </row>
    <row r="199" spans="1:6">
      <c r="A199" s="19">
        <v>198</v>
      </c>
      <c r="B199" s="23">
        <v>112321</v>
      </c>
      <c r="C199" s="19" t="s">
        <v>719</v>
      </c>
      <c r="D199" s="19" t="s">
        <v>1577</v>
      </c>
      <c r="E199" s="23">
        <v>112321</v>
      </c>
      <c r="F199" s="27" t="s">
        <v>1348</v>
      </c>
    </row>
    <row r="200" spans="1:6">
      <c r="A200" s="19">
        <v>199</v>
      </c>
      <c r="B200" s="23">
        <v>112330</v>
      </c>
      <c r="C200" s="19" t="s">
        <v>720</v>
      </c>
      <c r="D200" s="19" t="s">
        <v>1578</v>
      </c>
      <c r="E200" s="23">
        <v>112330</v>
      </c>
      <c r="F200" s="27" t="s">
        <v>1348</v>
      </c>
    </row>
    <row r="201" spans="1:6">
      <c r="A201" s="19">
        <v>200</v>
      </c>
      <c r="B201" s="23">
        <v>112348</v>
      </c>
      <c r="C201" s="19" t="s">
        <v>721</v>
      </c>
      <c r="D201" s="19" t="s">
        <v>1579</v>
      </c>
      <c r="E201" s="23">
        <v>112348</v>
      </c>
      <c r="F201" s="27" t="s">
        <v>1348</v>
      </c>
    </row>
    <row r="202" spans="1:6">
      <c r="A202" s="19">
        <v>201</v>
      </c>
      <c r="B202" s="23">
        <v>112356</v>
      </c>
      <c r="C202" s="19" t="s">
        <v>722</v>
      </c>
      <c r="D202" s="19" t="s">
        <v>1580</v>
      </c>
      <c r="E202" s="23">
        <v>112356</v>
      </c>
      <c r="F202" s="27" t="s">
        <v>1348</v>
      </c>
    </row>
    <row r="203" spans="1:6">
      <c r="A203" s="19">
        <v>202</v>
      </c>
      <c r="B203" s="23">
        <v>112372</v>
      </c>
      <c r="C203" s="19" t="s">
        <v>723</v>
      </c>
      <c r="D203" s="19" t="s">
        <v>1581</v>
      </c>
      <c r="E203" s="23">
        <v>112372</v>
      </c>
      <c r="F203" s="27" t="s">
        <v>1348</v>
      </c>
    </row>
    <row r="204" spans="1:6">
      <c r="A204" s="19">
        <v>203</v>
      </c>
      <c r="B204" s="23">
        <v>112381</v>
      </c>
      <c r="C204" s="19" t="s">
        <v>724</v>
      </c>
      <c r="D204" s="19" t="s">
        <v>1582</v>
      </c>
      <c r="E204" s="23">
        <v>112381</v>
      </c>
      <c r="F204" s="27" t="s">
        <v>1348</v>
      </c>
    </row>
    <row r="205" spans="1:6">
      <c r="A205" s="19">
        <v>204</v>
      </c>
      <c r="B205" s="23">
        <v>112399</v>
      </c>
      <c r="C205" s="19" t="s">
        <v>725</v>
      </c>
      <c r="D205" s="19" t="s">
        <v>1583</v>
      </c>
      <c r="E205" s="23">
        <v>112399</v>
      </c>
      <c r="F205" s="27" t="s">
        <v>1348</v>
      </c>
    </row>
    <row r="206" spans="1:6">
      <c r="A206" s="19">
        <v>205</v>
      </c>
      <c r="B206" s="23">
        <v>112402</v>
      </c>
      <c r="C206" s="19" t="s">
        <v>726</v>
      </c>
      <c r="D206" s="19" t="s">
        <v>1584</v>
      </c>
      <c r="E206" s="23">
        <v>112402</v>
      </c>
      <c r="F206" s="27" t="s">
        <v>1348</v>
      </c>
    </row>
    <row r="207" spans="1:6">
      <c r="A207" s="19">
        <v>206</v>
      </c>
      <c r="B207" s="23">
        <v>112411</v>
      </c>
      <c r="C207" s="19" t="s">
        <v>727</v>
      </c>
      <c r="D207" s="19" t="s">
        <v>1585</v>
      </c>
      <c r="E207" s="23">
        <v>112411</v>
      </c>
      <c r="F207" s="27" t="s">
        <v>1348</v>
      </c>
    </row>
    <row r="208" spans="1:6">
      <c r="A208" s="19">
        <v>207</v>
      </c>
      <c r="B208" s="23">
        <v>112429</v>
      </c>
      <c r="C208" s="19" t="s">
        <v>728</v>
      </c>
      <c r="D208" s="19" t="s">
        <v>1586</v>
      </c>
      <c r="E208" s="23">
        <v>112429</v>
      </c>
      <c r="F208" s="27" t="s">
        <v>1348</v>
      </c>
    </row>
    <row r="209" spans="1:6">
      <c r="A209" s="19">
        <v>208</v>
      </c>
      <c r="B209" s="23">
        <v>112437</v>
      </c>
      <c r="C209" s="19" t="s">
        <v>729</v>
      </c>
      <c r="D209" s="19" t="s">
        <v>1587</v>
      </c>
      <c r="E209" s="23">
        <v>112437</v>
      </c>
      <c r="F209" s="27" t="s">
        <v>1348</v>
      </c>
    </row>
    <row r="210" spans="1:6">
      <c r="A210" s="19">
        <v>209</v>
      </c>
      <c r="B210" s="23">
        <v>112453</v>
      </c>
      <c r="C210" s="19" t="s">
        <v>730</v>
      </c>
      <c r="D210" s="19" t="s">
        <v>1588</v>
      </c>
      <c r="E210" s="23">
        <v>112453</v>
      </c>
      <c r="F210" s="27" t="s">
        <v>1348</v>
      </c>
    </row>
    <row r="211" spans="1:6">
      <c r="A211" s="19">
        <v>210</v>
      </c>
      <c r="B211" s="23">
        <v>112461</v>
      </c>
      <c r="C211" s="19" t="s">
        <v>731</v>
      </c>
      <c r="D211" s="19" t="s">
        <v>1589</v>
      </c>
      <c r="E211" s="23">
        <v>112461</v>
      </c>
      <c r="F211" s="27" t="s">
        <v>1348</v>
      </c>
    </row>
    <row r="212" spans="1:6">
      <c r="A212" s="19">
        <v>211</v>
      </c>
      <c r="B212" s="23">
        <v>121002</v>
      </c>
      <c r="C212" s="19" t="s">
        <v>732</v>
      </c>
      <c r="D212" s="19" t="s">
        <v>1590</v>
      </c>
      <c r="E212" s="23">
        <v>121002</v>
      </c>
      <c r="F212" s="27" t="s">
        <v>1349</v>
      </c>
    </row>
    <row r="213" spans="1:6">
      <c r="A213" s="19">
        <v>212</v>
      </c>
      <c r="B213" s="23">
        <v>122025</v>
      </c>
      <c r="C213" s="19" t="s">
        <v>733</v>
      </c>
      <c r="D213" s="19" t="s">
        <v>1591</v>
      </c>
      <c r="E213" s="23">
        <v>122025</v>
      </c>
      <c r="F213" s="27" t="s">
        <v>1349</v>
      </c>
    </row>
    <row r="214" spans="1:6">
      <c r="A214" s="19">
        <v>213</v>
      </c>
      <c r="B214" s="23">
        <v>122033</v>
      </c>
      <c r="C214" s="19" t="s">
        <v>734</v>
      </c>
      <c r="D214" s="19" t="s">
        <v>1592</v>
      </c>
      <c r="E214" s="23">
        <v>122033</v>
      </c>
      <c r="F214" s="27" t="s">
        <v>1349</v>
      </c>
    </row>
    <row r="215" spans="1:6">
      <c r="A215" s="19">
        <v>214</v>
      </c>
      <c r="B215" s="23">
        <v>122041</v>
      </c>
      <c r="C215" s="19" t="s">
        <v>735</v>
      </c>
      <c r="D215" s="19" t="s">
        <v>1593</v>
      </c>
      <c r="E215" s="23">
        <v>122041</v>
      </c>
      <c r="F215" s="27" t="s">
        <v>1349</v>
      </c>
    </row>
    <row r="216" spans="1:6">
      <c r="A216" s="19">
        <v>215</v>
      </c>
      <c r="B216" s="23">
        <v>122050</v>
      </c>
      <c r="C216" s="19" t="s">
        <v>736</v>
      </c>
      <c r="D216" s="19" t="s">
        <v>1594</v>
      </c>
      <c r="E216" s="23">
        <v>122050</v>
      </c>
      <c r="F216" s="27" t="s">
        <v>1349</v>
      </c>
    </row>
    <row r="217" spans="1:6">
      <c r="A217" s="19">
        <v>216</v>
      </c>
      <c r="B217" s="23">
        <v>122068</v>
      </c>
      <c r="C217" s="19" t="s">
        <v>737</v>
      </c>
      <c r="D217" s="19" t="s">
        <v>2184</v>
      </c>
      <c r="E217" s="23">
        <v>122068</v>
      </c>
      <c r="F217" s="27" t="s">
        <v>1349</v>
      </c>
    </row>
    <row r="218" spans="1:6">
      <c r="A218" s="19">
        <v>217</v>
      </c>
      <c r="B218" s="23">
        <v>122076</v>
      </c>
      <c r="C218" s="19" t="s">
        <v>738</v>
      </c>
      <c r="D218" s="19" t="s">
        <v>1595</v>
      </c>
      <c r="E218" s="23">
        <v>122076</v>
      </c>
      <c r="F218" s="27" t="s">
        <v>1349</v>
      </c>
    </row>
    <row r="219" spans="1:6">
      <c r="A219" s="19">
        <v>218</v>
      </c>
      <c r="B219" s="23">
        <v>122084</v>
      </c>
      <c r="C219" s="19" t="s">
        <v>739</v>
      </c>
      <c r="D219" s="19" t="s">
        <v>1596</v>
      </c>
      <c r="E219" s="23">
        <v>122084</v>
      </c>
      <c r="F219" s="27" t="s">
        <v>1349</v>
      </c>
    </row>
    <row r="220" spans="1:6">
      <c r="A220" s="19">
        <v>219</v>
      </c>
      <c r="B220" s="23">
        <v>122106</v>
      </c>
      <c r="C220" s="19" t="s">
        <v>740</v>
      </c>
      <c r="D220" s="19" t="s">
        <v>1597</v>
      </c>
      <c r="E220" s="23">
        <v>122106</v>
      </c>
      <c r="F220" s="27" t="s">
        <v>1349</v>
      </c>
    </row>
    <row r="221" spans="1:6">
      <c r="A221" s="19">
        <v>220</v>
      </c>
      <c r="B221" s="23">
        <v>122114</v>
      </c>
      <c r="C221" s="19" t="s">
        <v>741</v>
      </c>
      <c r="D221" s="19" t="s">
        <v>1598</v>
      </c>
      <c r="E221" s="23">
        <v>122114</v>
      </c>
      <c r="F221" s="27" t="s">
        <v>1349</v>
      </c>
    </row>
    <row r="222" spans="1:6">
      <c r="A222" s="19">
        <v>221</v>
      </c>
      <c r="B222" s="23">
        <v>122122</v>
      </c>
      <c r="C222" s="19" t="s">
        <v>742</v>
      </c>
      <c r="D222" s="19" t="s">
        <v>1599</v>
      </c>
      <c r="E222" s="23">
        <v>122122</v>
      </c>
      <c r="F222" s="27" t="s">
        <v>1349</v>
      </c>
    </row>
    <row r="223" spans="1:6">
      <c r="A223" s="19">
        <v>222</v>
      </c>
      <c r="B223" s="23">
        <v>122131</v>
      </c>
      <c r="C223" s="19" t="s">
        <v>743</v>
      </c>
      <c r="D223" s="19" t="s">
        <v>1600</v>
      </c>
      <c r="E223" s="23">
        <v>122131</v>
      </c>
      <c r="F223" s="27" t="s">
        <v>1349</v>
      </c>
    </row>
    <row r="224" spans="1:6">
      <c r="A224" s="19">
        <v>223</v>
      </c>
      <c r="B224" s="23">
        <v>122157</v>
      </c>
      <c r="C224" s="19" t="s">
        <v>744</v>
      </c>
      <c r="D224" s="19" t="s">
        <v>1601</v>
      </c>
      <c r="E224" s="23">
        <v>122157</v>
      </c>
      <c r="F224" s="27" t="s">
        <v>1349</v>
      </c>
    </row>
    <row r="225" spans="1:6">
      <c r="A225" s="19">
        <v>224</v>
      </c>
      <c r="B225" s="23">
        <v>122165</v>
      </c>
      <c r="C225" s="19" t="s">
        <v>745</v>
      </c>
      <c r="D225" s="19" t="s">
        <v>1602</v>
      </c>
      <c r="E225" s="23">
        <v>122165</v>
      </c>
      <c r="F225" s="27" t="s">
        <v>1349</v>
      </c>
    </row>
    <row r="226" spans="1:6">
      <c r="A226" s="19">
        <v>225</v>
      </c>
      <c r="B226" s="23">
        <v>122173</v>
      </c>
      <c r="C226" s="19" t="s">
        <v>746</v>
      </c>
      <c r="D226" s="19" t="s">
        <v>1603</v>
      </c>
      <c r="E226" s="23">
        <v>122173</v>
      </c>
      <c r="F226" s="27" t="s">
        <v>1349</v>
      </c>
    </row>
    <row r="227" spans="1:6">
      <c r="A227" s="19">
        <v>226</v>
      </c>
      <c r="B227" s="23">
        <v>122181</v>
      </c>
      <c r="C227" s="19" t="s">
        <v>747</v>
      </c>
      <c r="D227" s="19" t="s">
        <v>1604</v>
      </c>
      <c r="E227" s="23">
        <v>122181</v>
      </c>
      <c r="F227" s="27" t="s">
        <v>1349</v>
      </c>
    </row>
    <row r="228" spans="1:6">
      <c r="A228" s="19">
        <v>227</v>
      </c>
      <c r="B228" s="23">
        <v>122190</v>
      </c>
      <c r="C228" s="19" t="s">
        <v>748</v>
      </c>
      <c r="D228" s="19" t="s">
        <v>1605</v>
      </c>
      <c r="E228" s="23">
        <v>122190</v>
      </c>
      <c r="F228" s="27" t="s">
        <v>1349</v>
      </c>
    </row>
    <row r="229" spans="1:6">
      <c r="A229" s="19">
        <v>228</v>
      </c>
      <c r="B229" s="23">
        <v>122203</v>
      </c>
      <c r="C229" s="19" t="s">
        <v>749</v>
      </c>
      <c r="D229" s="19" t="s">
        <v>1606</v>
      </c>
      <c r="E229" s="23">
        <v>122203</v>
      </c>
      <c r="F229" s="27" t="s">
        <v>1349</v>
      </c>
    </row>
    <row r="230" spans="1:6">
      <c r="A230" s="19">
        <v>229</v>
      </c>
      <c r="B230" s="23">
        <v>122211</v>
      </c>
      <c r="C230" s="19" t="s">
        <v>750</v>
      </c>
      <c r="D230" s="19" t="s">
        <v>1607</v>
      </c>
      <c r="E230" s="23">
        <v>122211</v>
      </c>
      <c r="F230" s="27" t="s">
        <v>1349</v>
      </c>
    </row>
    <row r="231" spans="1:6">
      <c r="A231" s="19">
        <v>230</v>
      </c>
      <c r="B231" s="23">
        <v>122220</v>
      </c>
      <c r="C231" s="19" t="s">
        <v>751</v>
      </c>
      <c r="D231" s="19" t="s">
        <v>1608</v>
      </c>
      <c r="E231" s="23">
        <v>122220</v>
      </c>
      <c r="F231" s="27" t="s">
        <v>1349</v>
      </c>
    </row>
    <row r="232" spans="1:6">
      <c r="A232" s="19">
        <v>231</v>
      </c>
      <c r="B232" s="23">
        <v>122238</v>
      </c>
      <c r="C232" s="19" t="s">
        <v>752</v>
      </c>
      <c r="D232" s="19" t="s">
        <v>1609</v>
      </c>
      <c r="E232" s="23">
        <v>122238</v>
      </c>
      <c r="F232" s="27" t="s">
        <v>1349</v>
      </c>
    </row>
    <row r="233" spans="1:6">
      <c r="A233" s="19">
        <v>232</v>
      </c>
      <c r="B233" s="23">
        <v>122246</v>
      </c>
      <c r="C233" s="19" t="s">
        <v>753</v>
      </c>
      <c r="D233" s="19" t="s">
        <v>1610</v>
      </c>
      <c r="E233" s="23">
        <v>122246</v>
      </c>
      <c r="F233" s="27" t="s">
        <v>1349</v>
      </c>
    </row>
    <row r="234" spans="1:6">
      <c r="A234" s="19">
        <v>233</v>
      </c>
      <c r="B234" s="23">
        <v>122254</v>
      </c>
      <c r="C234" s="19" t="s">
        <v>754</v>
      </c>
      <c r="D234" s="19" t="s">
        <v>1611</v>
      </c>
      <c r="E234" s="23">
        <v>122254</v>
      </c>
      <c r="F234" s="27" t="s">
        <v>1349</v>
      </c>
    </row>
    <row r="235" spans="1:6">
      <c r="A235" s="19">
        <v>234</v>
      </c>
      <c r="B235" s="23">
        <v>122262</v>
      </c>
      <c r="C235" s="19" t="s">
        <v>755</v>
      </c>
      <c r="D235" s="19" t="s">
        <v>1612</v>
      </c>
      <c r="E235" s="23">
        <v>122262</v>
      </c>
      <c r="F235" s="27" t="s">
        <v>1349</v>
      </c>
    </row>
    <row r="236" spans="1:6">
      <c r="A236" s="19">
        <v>235</v>
      </c>
      <c r="B236" s="23">
        <v>122271</v>
      </c>
      <c r="C236" s="19" t="s">
        <v>756</v>
      </c>
      <c r="D236" s="19" t="s">
        <v>1613</v>
      </c>
      <c r="E236" s="23">
        <v>122271</v>
      </c>
      <c r="F236" s="27" t="s">
        <v>1349</v>
      </c>
    </row>
    <row r="237" spans="1:6">
      <c r="A237" s="19">
        <v>236</v>
      </c>
      <c r="B237" s="23">
        <v>122289</v>
      </c>
      <c r="C237" s="19" t="s">
        <v>757</v>
      </c>
      <c r="D237" s="19" t="s">
        <v>1614</v>
      </c>
      <c r="E237" s="23">
        <v>122289</v>
      </c>
      <c r="F237" s="27" t="s">
        <v>1349</v>
      </c>
    </row>
    <row r="238" spans="1:6">
      <c r="A238" s="19">
        <v>237</v>
      </c>
      <c r="B238" s="23">
        <v>122297</v>
      </c>
      <c r="C238" s="19" t="s">
        <v>758</v>
      </c>
      <c r="D238" s="19" t="s">
        <v>1615</v>
      </c>
      <c r="E238" s="23">
        <v>122297</v>
      </c>
      <c r="F238" s="27" t="s">
        <v>1349</v>
      </c>
    </row>
    <row r="239" spans="1:6">
      <c r="A239" s="19">
        <v>238</v>
      </c>
      <c r="B239" s="23">
        <v>122301</v>
      </c>
      <c r="C239" s="19" t="s">
        <v>759</v>
      </c>
      <c r="D239" s="19" t="s">
        <v>1616</v>
      </c>
      <c r="E239" s="23">
        <v>122301</v>
      </c>
      <c r="F239" s="27" t="s">
        <v>1349</v>
      </c>
    </row>
    <row r="240" spans="1:6">
      <c r="A240" s="19">
        <v>239</v>
      </c>
      <c r="B240" s="23">
        <v>122319</v>
      </c>
      <c r="C240" s="19" t="s">
        <v>760</v>
      </c>
      <c r="D240" s="19" t="s">
        <v>1617</v>
      </c>
      <c r="E240" s="23">
        <v>122319</v>
      </c>
      <c r="F240" s="27" t="s">
        <v>1349</v>
      </c>
    </row>
    <row r="241" spans="1:6">
      <c r="A241" s="19">
        <v>240</v>
      </c>
      <c r="B241" s="23">
        <v>122327</v>
      </c>
      <c r="C241" s="19" t="s">
        <v>761</v>
      </c>
      <c r="D241" s="19" t="s">
        <v>1618</v>
      </c>
      <c r="E241" s="23">
        <v>122327</v>
      </c>
      <c r="F241" s="27" t="s">
        <v>1349</v>
      </c>
    </row>
    <row r="242" spans="1:6">
      <c r="A242" s="19">
        <v>241</v>
      </c>
      <c r="B242" s="23">
        <v>122335</v>
      </c>
      <c r="C242" s="19" t="s">
        <v>762</v>
      </c>
      <c r="D242" s="19" t="s">
        <v>1619</v>
      </c>
      <c r="E242" s="23">
        <v>122335</v>
      </c>
      <c r="F242" s="27" t="s">
        <v>1349</v>
      </c>
    </row>
    <row r="243" spans="1:6">
      <c r="A243" s="19">
        <v>242</v>
      </c>
      <c r="B243" s="23">
        <v>122343</v>
      </c>
      <c r="C243" s="19" t="s">
        <v>763</v>
      </c>
      <c r="D243" s="19" t="s">
        <v>1620</v>
      </c>
      <c r="E243" s="23">
        <v>122343</v>
      </c>
      <c r="F243" s="27" t="s">
        <v>1349</v>
      </c>
    </row>
    <row r="244" spans="1:6">
      <c r="A244" s="19">
        <v>243</v>
      </c>
      <c r="B244" s="23">
        <v>122351</v>
      </c>
      <c r="C244" s="19" t="s">
        <v>764</v>
      </c>
      <c r="D244" s="19" t="s">
        <v>1621</v>
      </c>
      <c r="E244" s="23">
        <v>122351</v>
      </c>
      <c r="F244" s="27" t="s">
        <v>1349</v>
      </c>
    </row>
    <row r="245" spans="1:6">
      <c r="A245" s="19">
        <v>244</v>
      </c>
      <c r="B245" s="23">
        <v>122360</v>
      </c>
      <c r="C245" s="19" t="s">
        <v>765</v>
      </c>
      <c r="D245" s="19" t="s">
        <v>1622</v>
      </c>
      <c r="E245" s="23">
        <v>122360</v>
      </c>
      <c r="F245" s="27" t="s">
        <v>1349</v>
      </c>
    </row>
    <row r="246" spans="1:6">
      <c r="A246" s="19">
        <v>245</v>
      </c>
      <c r="B246" s="23">
        <v>122378</v>
      </c>
      <c r="C246" s="19" t="s">
        <v>766</v>
      </c>
      <c r="D246" s="19" t="s">
        <v>1623</v>
      </c>
      <c r="E246" s="23">
        <v>122378</v>
      </c>
      <c r="F246" s="27" t="s">
        <v>1349</v>
      </c>
    </row>
    <row r="247" spans="1:6">
      <c r="A247" s="19">
        <v>246</v>
      </c>
      <c r="B247" s="23">
        <v>122386</v>
      </c>
      <c r="C247" s="19" t="s">
        <v>767</v>
      </c>
      <c r="D247" s="19" t="s">
        <v>1624</v>
      </c>
      <c r="E247" s="23">
        <v>122386</v>
      </c>
      <c r="F247" s="27" t="s">
        <v>1349</v>
      </c>
    </row>
    <row r="248" spans="1:6">
      <c r="A248" s="19">
        <v>247</v>
      </c>
      <c r="B248" s="23">
        <v>122394</v>
      </c>
      <c r="C248" s="19" t="s">
        <v>768</v>
      </c>
      <c r="D248" s="19" t="s">
        <v>1625</v>
      </c>
      <c r="E248" s="23">
        <v>122394</v>
      </c>
      <c r="F248" s="27" t="s">
        <v>1349</v>
      </c>
    </row>
    <row r="249" spans="1:6">
      <c r="A249" s="19">
        <v>248</v>
      </c>
      <c r="B249" s="23">
        <v>131016</v>
      </c>
      <c r="C249" s="19" t="s">
        <v>769</v>
      </c>
      <c r="D249" s="19" t="s">
        <v>1626</v>
      </c>
      <c r="E249" s="23">
        <v>131016</v>
      </c>
      <c r="F249" s="27" t="s">
        <v>1350</v>
      </c>
    </row>
    <row r="250" spans="1:6">
      <c r="A250" s="19">
        <v>249</v>
      </c>
      <c r="B250" s="23">
        <v>131024</v>
      </c>
      <c r="C250" s="19" t="s">
        <v>770</v>
      </c>
      <c r="D250" s="19" t="s">
        <v>1627</v>
      </c>
      <c r="E250" s="23">
        <v>131024</v>
      </c>
      <c r="F250" s="27" t="s">
        <v>1350</v>
      </c>
    </row>
    <row r="251" spans="1:6">
      <c r="A251" s="19">
        <v>250</v>
      </c>
      <c r="B251" s="23">
        <v>131032</v>
      </c>
      <c r="C251" s="19" t="s">
        <v>771</v>
      </c>
      <c r="D251" s="19" t="s">
        <v>1628</v>
      </c>
      <c r="E251" s="23">
        <v>131032</v>
      </c>
      <c r="F251" s="27" t="s">
        <v>1350</v>
      </c>
    </row>
    <row r="252" spans="1:6">
      <c r="A252" s="19">
        <v>251</v>
      </c>
      <c r="B252" s="23">
        <v>131041</v>
      </c>
      <c r="C252" s="19" t="s">
        <v>772</v>
      </c>
      <c r="D252" s="19" t="s">
        <v>1629</v>
      </c>
      <c r="E252" s="23">
        <v>131041</v>
      </c>
      <c r="F252" s="27" t="s">
        <v>1350</v>
      </c>
    </row>
    <row r="253" spans="1:6">
      <c r="A253" s="19">
        <v>252</v>
      </c>
      <c r="B253" s="23">
        <v>131059</v>
      </c>
      <c r="C253" s="19" t="s">
        <v>773</v>
      </c>
      <c r="D253" s="19" t="s">
        <v>1630</v>
      </c>
      <c r="E253" s="23">
        <v>131059</v>
      </c>
      <c r="F253" s="27" t="s">
        <v>1350</v>
      </c>
    </row>
    <row r="254" spans="1:6">
      <c r="A254" s="19">
        <v>253</v>
      </c>
      <c r="B254" s="23">
        <v>131067</v>
      </c>
      <c r="C254" s="19" t="s">
        <v>774</v>
      </c>
      <c r="D254" s="19" t="s">
        <v>1631</v>
      </c>
      <c r="E254" s="23">
        <v>131067</v>
      </c>
      <c r="F254" s="27" t="s">
        <v>1350</v>
      </c>
    </row>
    <row r="255" spans="1:6">
      <c r="A255" s="19">
        <v>254</v>
      </c>
      <c r="B255" s="23">
        <v>131075</v>
      </c>
      <c r="C255" s="19" t="s">
        <v>775</v>
      </c>
      <c r="D255" s="19" t="s">
        <v>1632</v>
      </c>
      <c r="E255" s="23">
        <v>131075</v>
      </c>
      <c r="F255" s="27" t="s">
        <v>1350</v>
      </c>
    </row>
    <row r="256" spans="1:6">
      <c r="A256" s="19">
        <v>255</v>
      </c>
      <c r="B256" s="23">
        <v>131083</v>
      </c>
      <c r="C256" s="19" t="s">
        <v>776</v>
      </c>
      <c r="D256" s="19" t="s">
        <v>1633</v>
      </c>
      <c r="E256" s="23">
        <v>131083</v>
      </c>
      <c r="F256" s="27" t="s">
        <v>1350</v>
      </c>
    </row>
    <row r="257" spans="1:6">
      <c r="A257" s="19">
        <v>256</v>
      </c>
      <c r="B257" s="23">
        <v>131091</v>
      </c>
      <c r="C257" s="19" t="s">
        <v>777</v>
      </c>
      <c r="D257" s="19" t="s">
        <v>1634</v>
      </c>
      <c r="E257" s="23">
        <v>131091</v>
      </c>
      <c r="F257" s="27" t="s">
        <v>1350</v>
      </c>
    </row>
    <row r="258" spans="1:6">
      <c r="A258" s="19">
        <v>257</v>
      </c>
      <c r="B258" s="23">
        <v>131105</v>
      </c>
      <c r="C258" s="19" t="s">
        <v>778</v>
      </c>
      <c r="D258" s="19" t="s">
        <v>1635</v>
      </c>
      <c r="E258" s="23">
        <v>131105</v>
      </c>
      <c r="F258" s="27" t="s">
        <v>1350</v>
      </c>
    </row>
    <row r="259" spans="1:6">
      <c r="A259" s="19">
        <v>258</v>
      </c>
      <c r="B259" s="23">
        <v>131113</v>
      </c>
      <c r="C259" s="19" t="s">
        <v>779</v>
      </c>
      <c r="D259" s="19" t="s">
        <v>1636</v>
      </c>
      <c r="E259" s="23">
        <v>131113</v>
      </c>
      <c r="F259" s="27" t="s">
        <v>1350</v>
      </c>
    </row>
    <row r="260" spans="1:6">
      <c r="A260" s="19">
        <v>259</v>
      </c>
      <c r="B260" s="23">
        <v>131121</v>
      </c>
      <c r="C260" s="19" t="s">
        <v>780</v>
      </c>
      <c r="D260" s="19" t="s">
        <v>1637</v>
      </c>
      <c r="E260" s="23">
        <v>131121</v>
      </c>
      <c r="F260" s="27" t="s">
        <v>1350</v>
      </c>
    </row>
    <row r="261" spans="1:6">
      <c r="A261" s="19">
        <v>260</v>
      </c>
      <c r="B261" s="23">
        <v>131130</v>
      </c>
      <c r="C261" s="19" t="s">
        <v>781</v>
      </c>
      <c r="D261" s="19" t="s">
        <v>1638</v>
      </c>
      <c r="E261" s="23">
        <v>131130</v>
      </c>
      <c r="F261" s="27" t="s">
        <v>1350</v>
      </c>
    </row>
    <row r="262" spans="1:6">
      <c r="A262" s="19">
        <v>261</v>
      </c>
      <c r="B262" s="23">
        <v>131148</v>
      </c>
      <c r="C262" s="19" t="s">
        <v>782</v>
      </c>
      <c r="D262" s="19" t="s">
        <v>1639</v>
      </c>
      <c r="E262" s="23">
        <v>131148</v>
      </c>
      <c r="F262" s="27" t="s">
        <v>1350</v>
      </c>
    </row>
    <row r="263" spans="1:6">
      <c r="A263" s="19">
        <v>262</v>
      </c>
      <c r="B263" s="23">
        <v>131156</v>
      </c>
      <c r="C263" s="19" t="s">
        <v>783</v>
      </c>
      <c r="D263" s="19" t="s">
        <v>1640</v>
      </c>
      <c r="E263" s="23">
        <v>131156</v>
      </c>
      <c r="F263" s="27" t="s">
        <v>1350</v>
      </c>
    </row>
    <row r="264" spans="1:6">
      <c r="A264" s="19">
        <v>263</v>
      </c>
      <c r="B264" s="23">
        <v>131164</v>
      </c>
      <c r="C264" s="19" t="s">
        <v>784</v>
      </c>
      <c r="D264" s="19" t="s">
        <v>1641</v>
      </c>
      <c r="E264" s="23">
        <v>131164</v>
      </c>
      <c r="F264" s="27" t="s">
        <v>1350</v>
      </c>
    </row>
    <row r="265" spans="1:6">
      <c r="A265" s="19">
        <v>264</v>
      </c>
      <c r="B265" s="23">
        <v>131172</v>
      </c>
      <c r="C265" s="19" t="s">
        <v>785</v>
      </c>
      <c r="D265" s="19" t="s">
        <v>1642</v>
      </c>
      <c r="E265" s="23">
        <v>131172</v>
      </c>
      <c r="F265" s="27" t="s">
        <v>1350</v>
      </c>
    </row>
    <row r="266" spans="1:6">
      <c r="A266" s="19">
        <v>265</v>
      </c>
      <c r="B266" s="23">
        <v>131181</v>
      </c>
      <c r="C266" s="19" t="s">
        <v>786</v>
      </c>
      <c r="D266" s="19" t="s">
        <v>1643</v>
      </c>
      <c r="E266" s="23">
        <v>131181</v>
      </c>
      <c r="F266" s="27" t="s">
        <v>1350</v>
      </c>
    </row>
    <row r="267" spans="1:6">
      <c r="A267" s="19">
        <v>266</v>
      </c>
      <c r="B267" s="23">
        <v>131199</v>
      </c>
      <c r="C267" s="19" t="s">
        <v>787</v>
      </c>
      <c r="D267" s="19" t="s">
        <v>1644</v>
      </c>
      <c r="E267" s="23">
        <v>131199</v>
      </c>
      <c r="F267" s="27" t="s">
        <v>1350</v>
      </c>
    </row>
    <row r="268" spans="1:6">
      <c r="A268" s="19">
        <v>267</v>
      </c>
      <c r="B268" s="23">
        <v>131202</v>
      </c>
      <c r="C268" s="19" t="s">
        <v>788</v>
      </c>
      <c r="D268" s="19" t="s">
        <v>1645</v>
      </c>
      <c r="E268" s="23">
        <v>131202</v>
      </c>
      <c r="F268" s="27" t="s">
        <v>1350</v>
      </c>
    </row>
    <row r="269" spans="1:6">
      <c r="A269" s="19">
        <v>268</v>
      </c>
      <c r="B269" s="23">
        <v>131211</v>
      </c>
      <c r="C269" s="19" t="s">
        <v>789</v>
      </c>
      <c r="D269" s="19" t="s">
        <v>1646</v>
      </c>
      <c r="E269" s="23">
        <v>131211</v>
      </c>
      <c r="F269" s="27" t="s">
        <v>1350</v>
      </c>
    </row>
    <row r="270" spans="1:6">
      <c r="A270" s="19">
        <v>269</v>
      </c>
      <c r="B270" s="23">
        <v>131229</v>
      </c>
      <c r="C270" s="19" t="s">
        <v>790</v>
      </c>
      <c r="D270" s="19" t="s">
        <v>1647</v>
      </c>
      <c r="E270" s="23">
        <v>131229</v>
      </c>
      <c r="F270" s="27" t="s">
        <v>1350</v>
      </c>
    </row>
    <row r="271" spans="1:6">
      <c r="A271" s="19">
        <v>270</v>
      </c>
      <c r="B271" s="23">
        <v>131237</v>
      </c>
      <c r="C271" s="19" t="s">
        <v>791</v>
      </c>
      <c r="D271" s="19" t="s">
        <v>1648</v>
      </c>
      <c r="E271" s="23">
        <v>131237</v>
      </c>
      <c r="F271" s="27" t="s">
        <v>1350</v>
      </c>
    </row>
    <row r="272" spans="1:6">
      <c r="A272" s="19">
        <v>271</v>
      </c>
      <c r="B272" s="23">
        <v>132012</v>
      </c>
      <c r="C272" s="19" t="s">
        <v>792</v>
      </c>
      <c r="D272" s="19" t="s">
        <v>1649</v>
      </c>
      <c r="E272" s="23">
        <v>132012</v>
      </c>
      <c r="F272" s="27" t="s">
        <v>1350</v>
      </c>
    </row>
    <row r="273" spans="1:6">
      <c r="A273" s="19">
        <v>272</v>
      </c>
      <c r="B273" s="23">
        <v>132021</v>
      </c>
      <c r="C273" s="19" t="s">
        <v>793</v>
      </c>
      <c r="D273" s="19" t="s">
        <v>1650</v>
      </c>
      <c r="E273" s="23">
        <v>132021</v>
      </c>
      <c r="F273" s="27" t="s">
        <v>1350</v>
      </c>
    </row>
    <row r="274" spans="1:6">
      <c r="A274" s="19">
        <v>273</v>
      </c>
      <c r="B274" s="23">
        <v>132039</v>
      </c>
      <c r="C274" s="19" t="s">
        <v>794</v>
      </c>
      <c r="D274" s="19" t="s">
        <v>1651</v>
      </c>
      <c r="E274" s="23">
        <v>132039</v>
      </c>
      <c r="F274" s="27" t="s">
        <v>1350</v>
      </c>
    </row>
    <row r="275" spans="1:6">
      <c r="A275" s="19">
        <v>274</v>
      </c>
      <c r="B275" s="23">
        <v>132047</v>
      </c>
      <c r="C275" s="19" t="s">
        <v>795</v>
      </c>
      <c r="D275" s="19" t="s">
        <v>1652</v>
      </c>
      <c r="E275" s="23">
        <v>132047</v>
      </c>
      <c r="F275" s="27" t="s">
        <v>1350</v>
      </c>
    </row>
    <row r="276" spans="1:6">
      <c r="A276" s="19">
        <v>275</v>
      </c>
      <c r="B276" s="23">
        <v>132055</v>
      </c>
      <c r="C276" s="19" t="s">
        <v>796</v>
      </c>
      <c r="D276" s="19" t="s">
        <v>1653</v>
      </c>
      <c r="E276" s="23">
        <v>132055</v>
      </c>
      <c r="F276" s="27" t="s">
        <v>1350</v>
      </c>
    </row>
    <row r="277" spans="1:6">
      <c r="A277" s="25">
        <v>276</v>
      </c>
      <c r="B277" s="29">
        <v>132063</v>
      </c>
      <c r="C277" s="25" t="s">
        <v>797</v>
      </c>
      <c r="D277" s="25" t="s">
        <v>1654</v>
      </c>
      <c r="E277" s="23">
        <v>132063</v>
      </c>
      <c r="F277" s="27" t="s">
        <v>1350</v>
      </c>
    </row>
    <row r="278" spans="1:6">
      <c r="A278" s="19">
        <v>277</v>
      </c>
      <c r="B278" s="23">
        <v>132071</v>
      </c>
      <c r="C278" s="19" t="s">
        <v>798</v>
      </c>
      <c r="D278" s="19" t="s">
        <v>1655</v>
      </c>
      <c r="E278" s="23">
        <v>132071</v>
      </c>
      <c r="F278" s="27" t="s">
        <v>1350</v>
      </c>
    </row>
    <row r="279" spans="1:6">
      <c r="A279" s="19">
        <v>278</v>
      </c>
      <c r="B279" s="23">
        <v>132080</v>
      </c>
      <c r="C279" s="19" t="s">
        <v>799</v>
      </c>
      <c r="D279" s="19" t="s">
        <v>1656</v>
      </c>
      <c r="E279" s="23">
        <v>132080</v>
      </c>
      <c r="F279" s="27" t="s">
        <v>1350</v>
      </c>
    </row>
    <row r="280" spans="1:6">
      <c r="A280" s="19">
        <v>279</v>
      </c>
      <c r="B280" s="23">
        <v>132098</v>
      </c>
      <c r="C280" s="19" t="s">
        <v>800</v>
      </c>
      <c r="D280" s="19" t="s">
        <v>1657</v>
      </c>
      <c r="E280" s="23">
        <v>132098</v>
      </c>
      <c r="F280" s="27" t="s">
        <v>1350</v>
      </c>
    </row>
    <row r="281" spans="1:6">
      <c r="A281" s="19">
        <v>280</v>
      </c>
      <c r="B281" s="23">
        <v>132101</v>
      </c>
      <c r="C281" s="19" t="s">
        <v>801</v>
      </c>
      <c r="D281" s="19" t="s">
        <v>1658</v>
      </c>
      <c r="E281" s="23">
        <v>132101</v>
      </c>
      <c r="F281" s="27" t="s">
        <v>1350</v>
      </c>
    </row>
    <row r="282" spans="1:6">
      <c r="A282" s="19">
        <v>281</v>
      </c>
      <c r="B282" s="23">
        <v>132110</v>
      </c>
      <c r="C282" s="19" t="s">
        <v>802</v>
      </c>
      <c r="D282" s="19" t="s">
        <v>1659</v>
      </c>
      <c r="E282" s="23">
        <v>132110</v>
      </c>
      <c r="F282" s="27" t="s">
        <v>1350</v>
      </c>
    </row>
    <row r="283" spans="1:6">
      <c r="A283" s="19">
        <v>282</v>
      </c>
      <c r="B283" s="23">
        <v>132128</v>
      </c>
      <c r="C283" s="19" t="s">
        <v>803</v>
      </c>
      <c r="D283" s="19" t="s">
        <v>1660</v>
      </c>
      <c r="E283" s="23">
        <v>132128</v>
      </c>
      <c r="F283" s="27" t="s">
        <v>1350</v>
      </c>
    </row>
    <row r="284" spans="1:6">
      <c r="A284" s="19">
        <v>283</v>
      </c>
      <c r="B284" s="23">
        <v>132136</v>
      </c>
      <c r="C284" s="19" t="s">
        <v>804</v>
      </c>
      <c r="D284" s="19" t="s">
        <v>1661</v>
      </c>
      <c r="E284" s="23">
        <v>132136</v>
      </c>
      <c r="F284" s="27" t="s">
        <v>1350</v>
      </c>
    </row>
    <row r="285" spans="1:6">
      <c r="A285" s="19">
        <v>284</v>
      </c>
      <c r="B285" s="23">
        <v>132144</v>
      </c>
      <c r="C285" s="19" t="s">
        <v>805</v>
      </c>
      <c r="D285" s="19" t="s">
        <v>1662</v>
      </c>
      <c r="E285" s="23">
        <v>132144</v>
      </c>
      <c r="F285" s="27" t="s">
        <v>1350</v>
      </c>
    </row>
    <row r="286" spans="1:6">
      <c r="A286" s="19">
        <v>285</v>
      </c>
      <c r="B286" s="23">
        <v>132152</v>
      </c>
      <c r="C286" s="19" t="s">
        <v>806</v>
      </c>
      <c r="D286" s="19" t="s">
        <v>1663</v>
      </c>
      <c r="E286" s="23">
        <v>132152</v>
      </c>
      <c r="F286" s="27" t="s">
        <v>1350</v>
      </c>
    </row>
    <row r="287" spans="1:6">
      <c r="A287" s="19">
        <v>286</v>
      </c>
      <c r="B287" s="23">
        <v>132187</v>
      </c>
      <c r="C287" s="19" t="s">
        <v>807</v>
      </c>
      <c r="D287" s="19" t="s">
        <v>1664</v>
      </c>
      <c r="E287" s="23">
        <v>132187</v>
      </c>
      <c r="F287" s="27" t="s">
        <v>1350</v>
      </c>
    </row>
    <row r="288" spans="1:6">
      <c r="A288" s="19">
        <v>287</v>
      </c>
      <c r="B288" s="23">
        <v>132195</v>
      </c>
      <c r="C288" s="19" t="s">
        <v>808</v>
      </c>
      <c r="D288" s="19" t="s">
        <v>1665</v>
      </c>
      <c r="E288" s="23">
        <v>132195</v>
      </c>
      <c r="F288" s="27" t="s">
        <v>1350</v>
      </c>
    </row>
    <row r="289" spans="1:6">
      <c r="A289" s="19">
        <v>288</v>
      </c>
      <c r="B289" s="23">
        <v>132209</v>
      </c>
      <c r="C289" s="19" t="s">
        <v>809</v>
      </c>
      <c r="D289" s="19" t="s">
        <v>1666</v>
      </c>
      <c r="E289" s="23">
        <v>132209</v>
      </c>
      <c r="F289" s="27" t="s">
        <v>1350</v>
      </c>
    </row>
    <row r="290" spans="1:6">
      <c r="A290" s="19">
        <v>289</v>
      </c>
      <c r="B290" s="23">
        <v>132217</v>
      </c>
      <c r="C290" s="19" t="s">
        <v>810</v>
      </c>
      <c r="D290" s="19" t="s">
        <v>1667</v>
      </c>
      <c r="E290" s="23">
        <v>132217</v>
      </c>
      <c r="F290" s="27" t="s">
        <v>1350</v>
      </c>
    </row>
    <row r="291" spans="1:6">
      <c r="A291" s="19">
        <v>290</v>
      </c>
      <c r="B291" s="23">
        <v>132225</v>
      </c>
      <c r="C291" s="19" t="s">
        <v>811</v>
      </c>
      <c r="D291" s="19" t="s">
        <v>1668</v>
      </c>
      <c r="E291" s="23">
        <v>132225</v>
      </c>
      <c r="F291" s="27" t="s">
        <v>1350</v>
      </c>
    </row>
    <row r="292" spans="1:6">
      <c r="A292" s="19">
        <v>291</v>
      </c>
      <c r="B292" s="23">
        <v>132233</v>
      </c>
      <c r="C292" s="19" t="s">
        <v>812</v>
      </c>
      <c r="D292" s="19" t="s">
        <v>1669</v>
      </c>
      <c r="E292" s="23">
        <v>132233</v>
      </c>
      <c r="F292" s="27" t="s">
        <v>1350</v>
      </c>
    </row>
    <row r="293" spans="1:6">
      <c r="A293" s="19">
        <v>292</v>
      </c>
      <c r="B293" s="23">
        <v>132241</v>
      </c>
      <c r="C293" s="19" t="s">
        <v>813</v>
      </c>
      <c r="D293" s="19" t="s">
        <v>1670</v>
      </c>
      <c r="E293" s="23">
        <v>132241</v>
      </c>
      <c r="F293" s="27" t="s">
        <v>1350</v>
      </c>
    </row>
    <row r="294" spans="1:6">
      <c r="A294" s="19">
        <v>293</v>
      </c>
      <c r="B294" s="23">
        <v>132250</v>
      </c>
      <c r="C294" s="19" t="s">
        <v>814</v>
      </c>
      <c r="D294" s="19" t="s">
        <v>1671</v>
      </c>
      <c r="E294" s="23">
        <v>132250</v>
      </c>
      <c r="F294" s="27" t="s">
        <v>1350</v>
      </c>
    </row>
    <row r="295" spans="1:6">
      <c r="A295" s="19">
        <v>294</v>
      </c>
      <c r="B295" s="23">
        <v>132276</v>
      </c>
      <c r="C295" s="19" t="s">
        <v>815</v>
      </c>
      <c r="D295" s="19" t="s">
        <v>1672</v>
      </c>
      <c r="E295" s="23">
        <v>132276</v>
      </c>
      <c r="F295" s="27" t="s">
        <v>1350</v>
      </c>
    </row>
    <row r="296" spans="1:6">
      <c r="A296" s="19">
        <v>295</v>
      </c>
      <c r="B296" s="23">
        <v>132284</v>
      </c>
      <c r="C296" s="19" t="s">
        <v>816</v>
      </c>
      <c r="D296" s="19" t="s">
        <v>1673</v>
      </c>
      <c r="E296" s="23">
        <v>132284</v>
      </c>
      <c r="F296" s="27" t="s">
        <v>1350</v>
      </c>
    </row>
    <row r="297" spans="1:6">
      <c r="A297" s="19">
        <v>296</v>
      </c>
      <c r="B297" s="23">
        <v>132292</v>
      </c>
      <c r="C297" s="19" t="s">
        <v>817</v>
      </c>
      <c r="D297" s="19" t="s">
        <v>2185</v>
      </c>
      <c r="E297" s="23">
        <v>132292</v>
      </c>
      <c r="F297" s="27" t="s">
        <v>1350</v>
      </c>
    </row>
    <row r="298" spans="1:6">
      <c r="A298" s="19">
        <v>297</v>
      </c>
      <c r="B298" s="23">
        <v>141003</v>
      </c>
      <c r="C298" s="19" t="s">
        <v>818</v>
      </c>
      <c r="D298" s="19" t="s">
        <v>1674</v>
      </c>
      <c r="E298" s="23">
        <v>141003</v>
      </c>
      <c r="F298" s="27" t="s">
        <v>1351</v>
      </c>
    </row>
    <row r="299" spans="1:6">
      <c r="A299" s="19">
        <v>298</v>
      </c>
      <c r="B299" s="23">
        <v>141305</v>
      </c>
      <c r="C299" s="19" t="s">
        <v>819</v>
      </c>
      <c r="D299" s="19" t="s">
        <v>1675</v>
      </c>
      <c r="E299" s="23">
        <v>141305</v>
      </c>
      <c r="F299" s="27" t="s">
        <v>1351</v>
      </c>
    </row>
    <row r="300" spans="1:6">
      <c r="A300" s="19">
        <v>299</v>
      </c>
      <c r="B300" s="23">
        <v>142018</v>
      </c>
      <c r="C300" s="19" t="s">
        <v>820</v>
      </c>
      <c r="D300" s="19" t="s">
        <v>1676</v>
      </c>
      <c r="E300" s="23">
        <v>142018</v>
      </c>
      <c r="F300" s="27" t="s">
        <v>1351</v>
      </c>
    </row>
    <row r="301" spans="1:6">
      <c r="A301" s="19">
        <v>300</v>
      </c>
      <c r="B301" s="23">
        <v>142034</v>
      </c>
      <c r="C301" s="19" t="s">
        <v>821</v>
      </c>
      <c r="D301" s="19" t="s">
        <v>1677</v>
      </c>
      <c r="E301" s="23">
        <v>142034</v>
      </c>
      <c r="F301" s="27" t="s">
        <v>1351</v>
      </c>
    </row>
    <row r="302" spans="1:6">
      <c r="A302" s="19">
        <v>301</v>
      </c>
      <c r="B302" s="23">
        <v>142042</v>
      </c>
      <c r="C302" s="19" t="s">
        <v>822</v>
      </c>
      <c r="D302" s="19" t="s">
        <v>1678</v>
      </c>
      <c r="E302" s="23">
        <v>142042</v>
      </c>
      <c r="F302" s="27" t="s">
        <v>1351</v>
      </c>
    </row>
    <row r="303" spans="1:6">
      <c r="A303" s="19">
        <v>302</v>
      </c>
      <c r="B303" s="23">
        <v>142051</v>
      </c>
      <c r="C303" s="19" t="s">
        <v>823</v>
      </c>
      <c r="D303" s="19" t="s">
        <v>1679</v>
      </c>
      <c r="E303" s="23">
        <v>142051</v>
      </c>
      <c r="F303" s="27" t="s">
        <v>1351</v>
      </c>
    </row>
    <row r="304" spans="1:6">
      <c r="A304" s="19">
        <v>303</v>
      </c>
      <c r="B304" s="23">
        <v>142069</v>
      </c>
      <c r="C304" s="19" t="s">
        <v>824</v>
      </c>
      <c r="D304" s="19" t="s">
        <v>1680</v>
      </c>
      <c r="E304" s="23">
        <v>142069</v>
      </c>
      <c r="F304" s="27" t="s">
        <v>1351</v>
      </c>
    </row>
    <row r="305" spans="1:6">
      <c r="A305" s="19">
        <v>304</v>
      </c>
      <c r="B305" s="23">
        <v>142077</v>
      </c>
      <c r="C305" s="19" t="s">
        <v>825</v>
      </c>
      <c r="D305" s="19" t="s">
        <v>1681</v>
      </c>
      <c r="E305" s="23">
        <v>142077</v>
      </c>
      <c r="F305" s="27" t="s">
        <v>1351</v>
      </c>
    </row>
    <row r="306" spans="1:6">
      <c r="A306" s="19">
        <v>305</v>
      </c>
      <c r="B306" s="23">
        <v>142085</v>
      </c>
      <c r="C306" s="19" t="s">
        <v>826</v>
      </c>
      <c r="D306" s="19" t="s">
        <v>1682</v>
      </c>
      <c r="E306" s="23">
        <v>142085</v>
      </c>
      <c r="F306" s="27" t="s">
        <v>1351</v>
      </c>
    </row>
    <row r="307" spans="1:6">
      <c r="A307" s="19">
        <v>306</v>
      </c>
      <c r="B307" s="23">
        <v>142093</v>
      </c>
      <c r="C307" s="19" t="s">
        <v>827</v>
      </c>
      <c r="D307" s="19" t="s">
        <v>1683</v>
      </c>
      <c r="E307" s="23">
        <v>142093</v>
      </c>
      <c r="F307" s="27" t="s">
        <v>1351</v>
      </c>
    </row>
    <row r="308" spans="1:6">
      <c r="A308" s="19">
        <v>307</v>
      </c>
      <c r="B308" s="23">
        <v>142107</v>
      </c>
      <c r="C308" s="19" t="s">
        <v>828</v>
      </c>
      <c r="D308" s="19" t="s">
        <v>1684</v>
      </c>
      <c r="E308" s="23">
        <v>142107</v>
      </c>
      <c r="F308" s="27" t="s">
        <v>1351</v>
      </c>
    </row>
    <row r="309" spans="1:6">
      <c r="A309" s="19">
        <v>308</v>
      </c>
      <c r="B309" s="23">
        <v>142115</v>
      </c>
      <c r="C309" s="19" t="s">
        <v>829</v>
      </c>
      <c r="D309" s="19" t="s">
        <v>1685</v>
      </c>
      <c r="E309" s="23">
        <v>142115</v>
      </c>
      <c r="F309" s="27" t="s">
        <v>1351</v>
      </c>
    </row>
    <row r="310" spans="1:6">
      <c r="A310" s="19">
        <v>309</v>
      </c>
      <c r="B310" s="23">
        <v>142123</v>
      </c>
      <c r="C310" s="19" t="s">
        <v>830</v>
      </c>
      <c r="D310" s="19" t="s">
        <v>1686</v>
      </c>
      <c r="E310" s="23">
        <v>142123</v>
      </c>
      <c r="F310" s="27" t="s">
        <v>1351</v>
      </c>
    </row>
    <row r="311" spans="1:6">
      <c r="A311" s="19">
        <v>310</v>
      </c>
      <c r="B311" s="23">
        <v>142131</v>
      </c>
      <c r="C311" s="19" t="s">
        <v>831</v>
      </c>
      <c r="D311" s="19" t="s">
        <v>1687</v>
      </c>
      <c r="E311" s="23">
        <v>142131</v>
      </c>
      <c r="F311" s="27" t="s">
        <v>1351</v>
      </c>
    </row>
    <row r="312" spans="1:6">
      <c r="A312" s="19">
        <v>311</v>
      </c>
      <c r="B312" s="23">
        <v>142140</v>
      </c>
      <c r="C312" s="19" t="s">
        <v>832</v>
      </c>
      <c r="D312" s="19" t="s">
        <v>1688</v>
      </c>
      <c r="E312" s="23">
        <v>142140</v>
      </c>
      <c r="F312" s="27" t="s">
        <v>1351</v>
      </c>
    </row>
    <row r="313" spans="1:6">
      <c r="A313" s="19">
        <v>312</v>
      </c>
      <c r="B313" s="23">
        <v>142158</v>
      </c>
      <c r="C313" s="19" t="s">
        <v>833</v>
      </c>
      <c r="D313" s="19" t="s">
        <v>1689</v>
      </c>
      <c r="E313" s="23">
        <v>142158</v>
      </c>
      <c r="F313" s="27" t="s">
        <v>1351</v>
      </c>
    </row>
    <row r="314" spans="1:6">
      <c r="A314" s="19">
        <v>313</v>
      </c>
      <c r="B314" s="23">
        <v>142166</v>
      </c>
      <c r="C314" s="19" t="s">
        <v>834</v>
      </c>
      <c r="D314" s="19" t="s">
        <v>1690</v>
      </c>
      <c r="E314" s="23">
        <v>142166</v>
      </c>
      <c r="F314" s="27" t="s">
        <v>1351</v>
      </c>
    </row>
    <row r="315" spans="1:6">
      <c r="A315" s="19">
        <v>314</v>
      </c>
      <c r="B315" s="23">
        <v>142174</v>
      </c>
      <c r="C315" s="19" t="s">
        <v>835</v>
      </c>
      <c r="D315" s="19" t="s">
        <v>1691</v>
      </c>
      <c r="E315" s="23">
        <v>142174</v>
      </c>
      <c r="F315" s="27" t="s">
        <v>1351</v>
      </c>
    </row>
    <row r="316" spans="1:6">
      <c r="A316" s="19">
        <v>315</v>
      </c>
      <c r="B316" s="23">
        <v>142182</v>
      </c>
      <c r="C316" s="19" t="s">
        <v>836</v>
      </c>
      <c r="D316" s="19" t="s">
        <v>1692</v>
      </c>
      <c r="E316" s="23">
        <v>142182</v>
      </c>
      <c r="F316" s="27" t="s">
        <v>1351</v>
      </c>
    </row>
    <row r="317" spans="1:6">
      <c r="A317" s="19">
        <v>316</v>
      </c>
      <c r="B317" s="23">
        <v>151009</v>
      </c>
      <c r="C317" s="19" t="s">
        <v>837</v>
      </c>
      <c r="D317" s="19" t="s">
        <v>1693</v>
      </c>
      <c r="E317" s="23">
        <v>151009</v>
      </c>
      <c r="F317" s="27" t="s">
        <v>1352</v>
      </c>
    </row>
    <row r="318" spans="1:6">
      <c r="A318" s="19">
        <v>317</v>
      </c>
      <c r="B318" s="23">
        <v>152021</v>
      </c>
      <c r="C318" s="19" t="s">
        <v>838</v>
      </c>
      <c r="D318" s="19" t="s">
        <v>1694</v>
      </c>
      <c r="E318" s="23">
        <v>152021</v>
      </c>
      <c r="F318" s="27" t="s">
        <v>1352</v>
      </c>
    </row>
    <row r="319" spans="1:6">
      <c r="A319" s="19">
        <v>318</v>
      </c>
      <c r="B319" s="23">
        <v>152048</v>
      </c>
      <c r="C319" s="19" t="s">
        <v>839</v>
      </c>
      <c r="D319" s="19" t="s">
        <v>1695</v>
      </c>
      <c r="E319" s="23">
        <v>152048</v>
      </c>
      <c r="F319" s="27" t="s">
        <v>1352</v>
      </c>
    </row>
    <row r="320" spans="1:6">
      <c r="A320" s="19">
        <v>319</v>
      </c>
      <c r="B320" s="23">
        <v>152056</v>
      </c>
      <c r="C320" s="19" t="s">
        <v>840</v>
      </c>
      <c r="D320" s="19" t="s">
        <v>1696</v>
      </c>
      <c r="E320" s="23">
        <v>152056</v>
      </c>
      <c r="F320" s="27" t="s">
        <v>1352</v>
      </c>
    </row>
    <row r="321" spans="1:6">
      <c r="A321" s="19">
        <v>320</v>
      </c>
      <c r="B321" s="23">
        <v>152064</v>
      </c>
      <c r="C321" s="19" t="s">
        <v>841</v>
      </c>
      <c r="D321" s="19" t="s">
        <v>1697</v>
      </c>
      <c r="E321" s="23">
        <v>152064</v>
      </c>
      <c r="F321" s="27" t="s">
        <v>1352</v>
      </c>
    </row>
    <row r="322" spans="1:6">
      <c r="A322" s="19">
        <v>321</v>
      </c>
      <c r="B322" s="23">
        <v>152081</v>
      </c>
      <c r="C322" s="19" t="s">
        <v>842</v>
      </c>
      <c r="D322" s="19" t="s">
        <v>1698</v>
      </c>
      <c r="E322" s="23">
        <v>152081</v>
      </c>
      <c r="F322" s="27" t="s">
        <v>1352</v>
      </c>
    </row>
    <row r="323" spans="1:6">
      <c r="A323" s="19">
        <v>322</v>
      </c>
      <c r="B323" s="23">
        <v>152099</v>
      </c>
      <c r="C323" s="19" t="s">
        <v>843</v>
      </c>
      <c r="D323" s="19" t="s">
        <v>1699</v>
      </c>
      <c r="E323" s="23">
        <v>152099</v>
      </c>
      <c r="F323" s="27" t="s">
        <v>1352</v>
      </c>
    </row>
    <row r="324" spans="1:6">
      <c r="A324" s="19">
        <v>323</v>
      </c>
      <c r="B324" s="23">
        <v>152102</v>
      </c>
      <c r="C324" s="19" t="s">
        <v>844</v>
      </c>
      <c r="D324" s="19" t="s">
        <v>1700</v>
      </c>
      <c r="E324" s="23">
        <v>152102</v>
      </c>
      <c r="F324" s="27" t="s">
        <v>1352</v>
      </c>
    </row>
    <row r="325" spans="1:6">
      <c r="A325" s="19">
        <v>324</v>
      </c>
      <c r="B325" s="23">
        <v>152111</v>
      </c>
      <c r="C325" s="19" t="s">
        <v>845</v>
      </c>
      <c r="D325" s="19" t="s">
        <v>1701</v>
      </c>
      <c r="E325" s="23">
        <v>152111</v>
      </c>
      <c r="F325" s="27" t="s">
        <v>1352</v>
      </c>
    </row>
    <row r="326" spans="1:6">
      <c r="A326" s="19">
        <v>325</v>
      </c>
      <c r="B326" s="23">
        <v>152129</v>
      </c>
      <c r="C326" s="19" t="s">
        <v>846</v>
      </c>
      <c r="D326" s="19" t="s">
        <v>1702</v>
      </c>
      <c r="E326" s="23">
        <v>152129</v>
      </c>
      <c r="F326" s="27" t="s">
        <v>1352</v>
      </c>
    </row>
    <row r="327" spans="1:6">
      <c r="A327" s="19">
        <v>326</v>
      </c>
      <c r="B327" s="23">
        <v>152137</v>
      </c>
      <c r="C327" s="19" t="s">
        <v>847</v>
      </c>
      <c r="D327" s="19" t="s">
        <v>1703</v>
      </c>
      <c r="E327" s="23">
        <v>152137</v>
      </c>
      <c r="F327" s="27" t="s">
        <v>1352</v>
      </c>
    </row>
    <row r="328" spans="1:6">
      <c r="A328" s="19">
        <v>327</v>
      </c>
      <c r="B328" s="23">
        <v>152161</v>
      </c>
      <c r="C328" s="19" t="s">
        <v>848</v>
      </c>
      <c r="D328" s="19" t="s">
        <v>1704</v>
      </c>
      <c r="E328" s="23">
        <v>152161</v>
      </c>
      <c r="F328" s="27" t="s">
        <v>1352</v>
      </c>
    </row>
    <row r="329" spans="1:6">
      <c r="A329" s="19">
        <v>328</v>
      </c>
      <c r="B329" s="23">
        <v>152170</v>
      </c>
      <c r="C329" s="19" t="s">
        <v>849</v>
      </c>
      <c r="D329" s="19" t="s">
        <v>1705</v>
      </c>
      <c r="E329" s="23">
        <v>152170</v>
      </c>
      <c r="F329" s="27" t="s">
        <v>1352</v>
      </c>
    </row>
    <row r="330" spans="1:6">
      <c r="A330" s="19">
        <v>329</v>
      </c>
      <c r="B330" s="23">
        <v>152188</v>
      </c>
      <c r="C330" s="19" t="s">
        <v>850</v>
      </c>
      <c r="D330" s="19" t="s">
        <v>1706</v>
      </c>
      <c r="E330" s="23">
        <v>152188</v>
      </c>
      <c r="F330" s="27" t="s">
        <v>1352</v>
      </c>
    </row>
    <row r="331" spans="1:6">
      <c r="A331" s="19">
        <v>330</v>
      </c>
      <c r="B331" s="23">
        <v>152226</v>
      </c>
      <c r="C331" s="19" t="s">
        <v>851</v>
      </c>
      <c r="D331" s="19" t="s">
        <v>1707</v>
      </c>
      <c r="E331" s="23">
        <v>152226</v>
      </c>
      <c r="F331" s="27" t="s">
        <v>1352</v>
      </c>
    </row>
    <row r="332" spans="1:6">
      <c r="A332" s="19">
        <v>331</v>
      </c>
      <c r="B332" s="23">
        <v>152234</v>
      </c>
      <c r="C332" s="19" t="s">
        <v>852</v>
      </c>
      <c r="D332" s="19" t="s">
        <v>1708</v>
      </c>
      <c r="E332" s="23">
        <v>152234</v>
      </c>
      <c r="F332" s="27" t="s">
        <v>1352</v>
      </c>
    </row>
    <row r="333" spans="1:6">
      <c r="A333" s="19">
        <v>332</v>
      </c>
      <c r="B333" s="23">
        <v>152242</v>
      </c>
      <c r="C333" s="19" t="s">
        <v>853</v>
      </c>
      <c r="D333" s="19" t="s">
        <v>1709</v>
      </c>
      <c r="E333" s="23">
        <v>152242</v>
      </c>
      <c r="F333" s="27" t="s">
        <v>1352</v>
      </c>
    </row>
    <row r="334" spans="1:6">
      <c r="A334" s="19">
        <v>333</v>
      </c>
      <c r="B334" s="23">
        <v>152251</v>
      </c>
      <c r="C334" s="19" t="s">
        <v>854</v>
      </c>
      <c r="D334" s="19" t="s">
        <v>1710</v>
      </c>
      <c r="E334" s="23">
        <v>152251</v>
      </c>
      <c r="F334" s="27" t="s">
        <v>1352</v>
      </c>
    </row>
    <row r="335" spans="1:6">
      <c r="A335" s="19">
        <v>334</v>
      </c>
      <c r="B335" s="23">
        <v>152269</v>
      </c>
      <c r="C335" s="19" t="s">
        <v>855</v>
      </c>
      <c r="D335" s="19" t="s">
        <v>1711</v>
      </c>
      <c r="E335" s="23">
        <v>152269</v>
      </c>
      <c r="F335" s="27" t="s">
        <v>1352</v>
      </c>
    </row>
    <row r="336" spans="1:6">
      <c r="A336" s="19">
        <v>335</v>
      </c>
      <c r="B336" s="23">
        <v>152277</v>
      </c>
      <c r="C336" s="19" t="s">
        <v>856</v>
      </c>
      <c r="D336" s="19" t="s">
        <v>1712</v>
      </c>
      <c r="E336" s="23">
        <v>152277</v>
      </c>
      <c r="F336" s="27" t="s">
        <v>1352</v>
      </c>
    </row>
    <row r="337" spans="1:6">
      <c r="A337" s="19">
        <v>336</v>
      </c>
      <c r="B337" s="23">
        <v>162019</v>
      </c>
      <c r="C337" s="19" t="s">
        <v>857</v>
      </c>
      <c r="D337" s="19" t="s">
        <v>1713</v>
      </c>
      <c r="E337" s="23">
        <v>162019</v>
      </c>
      <c r="F337" s="27" t="s">
        <v>1353</v>
      </c>
    </row>
    <row r="338" spans="1:6">
      <c r="A338" s="19">
        <v>337</v>
      </c>
      <c r="B338" s="23">
        <v>162027</v>
      </c>
      <c r="C338" s="19" t="s">
        <v>858</v>
      </c>
      <c r="D338" s="19" t="s">
        <v>1714</v>
      </c>
      <c r="E338" s="23">
        <v>162027</v>
      </c>
      <c r="F338" s="27" t="s">
        <v>1353</v>
      </c>
    </row>
    <row r="339" spans="1:6">
      <c r="A339" s="19">
        <v>338</v>
      </c>
      <c r="B339" s="23">
        <v>162043</v>
      </c>
      <c r="C339" s="19" t="s">
        <v>859</v>
      </c>
      <c r="D339" s="19" t="s">
        <v>1715</v>
      </c>
      <c r="E339" s="23">
        <v>162043</v>
      </c>
      <c r="F339" s="27" t="s">
        <v>1353</v>
      </c>
    </row>
    <row r="340" spans="1:6">
      <c r="A340" s="19">
        <v>339</v>
      </c>
      <c r="B340" s="23">
        <v>162051</v>
      </c>
      <c r="C340" s="19" t="s">
        <v>860</v>
      </c>
      <c r="D340" s="19" t="s">
        <v>1716</v>
      </c>
      <c r="E340" s="23">
        <v>162051</v>
      </c>
      <c r="F340" s="27" t="s">
        <v>1353</v>
      </c>
    </row>
    <row r="341" spans="1:6">
      <c r="A341" s="19">
        <v>340</v>
      </c>
      <c r="B341" s="23">
        <v>162060</v>
      </c>
      <c r="C341" s="19" t="s">
        <v>861</v>
      </c>
      <c r="D341" s="19" t="s">
        <v>1717</v>
      </c>
      <c r="E341" s="23">
        <v>162060</v>
      </c>
      <c r="F341" s="27" t="s">
        <v>1353</v>
      </c>
    </row>
    <row r="342" spans="1:6">
      <c r="A342" s="19">
        <v>341</v>
      </c>
      <c r="B342" s="23">
        <v>162078</v>
      </c>
      <c r="C342" s="19" t="s">
        <v>862</v>
      </c>
      <c r="D342" s="19" t="s">
        <v>1718</v>
      </c>
      <c r="E342" s="23">
        <v>162078</v>
      </c>
      <c r="F342" s="27" t="s">
        <v>1353</v>
      </c>
    </row>
    <row r="343" spans="1:6">
      <c r="A343" s="19">
        <v>342</v>
      </c>
      <c r="B343" s="23">
        <v>162086</v>
      </c>
      <c r="C343" s="19" t="s">
        <v>863</v>
      </c>
      <c r="D343" s="19" t="s">
        <v>1719</v>
      </c>
      <c r="E343" s="23">
        <v>162086</v>
      </c>
      <c r="F343" s="27" t="s">
        <v>1353</v>
      </c>
    </row>
    <row r="344" spans="1:6">
      <c r="A344" s="19">
        <v>343</v>
      </c>
      <c r="B344" s="23">
        <v>162094</v>
      </c>
      <c r="C344" s="19" t="s">
        <v>864</v>
      </c>
      <c r="D344" s="19" t="s">
        <v>1720</v>
      </c>
      <c r="E344" s="23">
        <v>162094</v>
      </c>
      <c r="F344" s="27" t="s">
        <v>1353</v>
      </c>
    </row>
    <row r="345" spans="1:6">
      <c r="A345" s="19">
        <v>344</v>
      </c>
      <c r="B345" s="23">
        <v>162108</v>
      </c>
      <c r="C345" s="19" t="s">
        <v>865</v>
      </c>
      <c r="D345" s="19" t="s">
        <v>1721</v>
      </c>
      <c r="E345" s="23">
        <v>162108</v>
      </c>
      <c r="F345" s="27" t="s">
        <v>1353</v>
      </c>
    </row>
    <row r="346" spans="1:6">
      <c r="A346" s="19">
        <v>345</v>
      </c>
      <c r="B346" s="23">
        <v>162116</v>
      </c>
      <c r="C346" s="19" t="s">
        <v>866</v>
      </c>
      <c r="D346" s="19" t="s">
        <v>1722</v>
      </c>
      <c r="E346" s="23">
        <v>162116</v>
      </c>
      <c r="F346" s="27" t="s">
        <v>1353</v>
      </c>
    </row>
    <row r="347" spans="1:6">
      <c r="A347" s="19">
        <v>346</v>
      </c>
      <c r="B347" s="23">
        <v>172014</v>
      </c>
      <c r="C347" s="19" t="s">
        <v>867</v>
      </c>
      <c r="D347" s="19" t="s">
        <v>1723</v>
      </c>
      <c r="E347" s="23">
        <v>172014</v>
      </c>
      <c r="F347" s="27" t="s">
        <v>1354</v>
      </c>
    </row>
    <row r="348" spans="1:6">
      <c r="A348" s="19">
        <v>347</v>
      </c>
      <c r="B348" s="23">
        <v>172022</v>
      </c>
      <c r="C348" s="19" t="s">
        <v>868</v>
      </c>
      <c r="D348" s="19" t="s">
        <v>1724</v>
      </c>
      <c r="E348" s="23">
        <v>172022</v>
      </c>
      <c r="F348" s="27" t="s">
        <v>1354</v>
      </c>
    </row>
    <row r="349" spans="1:6">
      <c r="A349" s="19">
        <v>348</v>
      </c>
      <c r="B349" s="23">
        <v>172031</v>
      </c>
      <c r="C349" s="19" t="s">
        <v>869</v>
      </c>
      <c r="D349" s="19" t="s">
        <v>1725</v>
      </c>
      <c r="E349" s="23">
        <v>172031</v>
      </c>
      <c r="F349" s="27" t="s">
        <v>1354</v>
      </c>
    </row>
    <row r="350" spans="1:6">
      <c r="A350" s="19">
        <v>349</v>
      </c>
      <c r="B350" s="23">
        <v>172049</v>
      </c>
      <c r="C350" s="19" t="s">
        <v>870</v>
      </c>
      <c r="D350" s="19" t="s">
        <v>1726</v>
      </c>
      <c r="E350" s="23">
        <v>172049</v>
      </c>
      <c r="F350" s="27" t="s">
        <v>1354</v>
      </c>
    </row>
    <row r="351" spans="1:6">
      <c r="A351" s="19">
        <v>350</v>
      </c>
      <c r="B351" s="23">
        <v>172057</v>
      </c>
      <c r="C351" s="19" t="s">
        <v>871</v>
      </c>
      <c r="D351" s="19" t="s">
        <v>1727</v>
      </c>
      <c r="E351" s="23">
        <v>172057</v>
      </c>
      <c r="F351" s="27" t="s">
        <v>1354</v>
      </c>
    </row>
    <row r="352" spans="1:6">
      <c r="A352" s="19">
        <v>351</v>
      </c>
      <c r="B352" s="23">
        <v>172065</v>
      </c>
      <c r="C352" s="19" t="s">
        <v>872</v>
      </c>
      <c r="D352" s="19" t="s">
        <v>1728</v>
      </c>
      <c r="E352" s="23">
        <v>172065</v>
      </c>
      <c r="F352" s="27" t="s">
        <v>1354</v>
      </c>
    </row>
    <row r="353" spans="1:6">
      <c r="A353" s="19">
        <v>352</v>
      </c>
      <c r="B353" s="23">
        <v>172073</v>
      </c>
      <c r="C353" s="19" t="s">
        <v>873</v>
      </c>
      <c r="D353" s="19" t="s">
        <v>1729</v>
      </c>
      <c r="E353" s="23">
        <v>172073</v>
      </c>
      <c r="F353" s="27" t="s">
        <v>1354</v>
      </c>
    </row>
    <row r="354" spans="1:6">
      <c r="A354" s="19">
        <v>353</v>
      </c>
      <c r="B354" s="23">
        <v>172090</v>
      </c>
      <c r="C354" s="19" t="s">
        <v>874</v>
      </c>
      <c r="D354" s="19" t="s">
        <v>1730</v>
      </c>
      <c r="E354" s="23">
        <v>172090</v>
      </c>
      <c r="F354" s="27" t="s">
        <v>1354</v>
      </c>
    </row>
    <row r="355" spans="1:6">
      <c r="A355" s="19">
        <v>354</v>
      </c>
      <c r="B355" s="23">
        <v>172103</v>
      </c>
      <c r="C355" s="19" t="s">
        <v>875</v>
      </c>
      <c r="D355" s="19" t="s">
        <v>1731</v>
      </c>
      <c r="E355" s="23">
        <v>172103</v>
      </c>
      <c r="F355" s="27" t="s">
        <v>1354</v>
      </c>
    </row>
    <row r="356" spans="1:6">
      <c r="A356" s="19">
        <v>355</v>
      </c>
      <c r="B356" s="23">
        <v>172111</v>
      </c>
      <c r="C356" s="19" t="s">
        <v>876</v>
      </c>
      <c r="D356" s="19" t="s">
        <v>1732</v>
      </c>
      <c r="E356" s="23">
        <v>172111</v>
      </c>
      <c r="F356" s="27" t="s">
        <v>1354</v>
      </c>
    </row>
    <row r="357" spans="1:6">
      <c r="A357" s="19">
        <v>356</v>
      </c>
      <c r="B357" s="23">
        <v>172120</v>
      </c>
      <c r="C357" s="19" t="s">
        <v>877</v>
      </c>
      <c r="D357" s="19" t="s">
        <v>1733</v>
      </c>
      <c r="E357" s="23">
        <v>172120</v>
      </c>
      <c r="F357" s="27" t="s">
        <v>1354</v>
      </c>
    </row>
    <row r="358" spans="1:6">
      <c r="A358" s="19">
        <v>357</v>
      </c>
      <c r="B358" s="23">
        <v>182010</v>
      </c>
      <c r="C358" s="19" t="s">
        <v>878</v>
      </c>
      <c r="D358" s="19" t="s">
        <v>1734</v>
      </c>
      <c r="E358" s="23">
        <v>182010</v>
      </c>
      <c r="F358" s="27" t="s">
        <v>1355</v>
      </c>
    </row>
    <row r="359" spans="1:6">
      <c r="A359" s="19">
        <v>358</v>
      </c>
      <c r="B359" s="23">
        <v>182028</v>
      </c>
      <c r="C359" s="19" t="s">
        <v>879</v>
      </c>
      <c r="D359" s="19" t="s">
        <v>1735</v>
      </c>
      <c r="E359" s="23">
        <v>182028</v>
      </c>
      <c r="F359" s="27" t="s">
        <v>1355</v>
      </c>
    </row>
    <row r="360" spans="1:6">
      <c r="A360" s="19">
        <v>359</v>
      </c>
      <c r="B360" s="23">
        <v>182044</v>
      </c>
      <c r="C360" s="19" t="s">
        <v>880</v>
      </c>
      <c r="D360" s="19" t="s">
        <v>1736</v>
      </c>
      <c r="E360" s="23">
        <v>182044</v>
      </c>
      <c r="F360" s="27" t="s">
        <v>1355</v>
      </c>
    </row>
    <row r="361" spans="1:6">
      <c r="A361" s="19">
        <v>360</v>
      </c>
      <c r="B361" s="23">
        <v>182052</v>
      </c>
      <c r="C361" s="19" t="s">
        <v>881</v>
      </c>
      <c r="D361" s="19" t="s">
        <v>1737</v>
      </c>
      <c r="E361" s="23">
        <v>182052</v>
      </c>
      <c r="F361" s="27" t="s">
        <v>1355</v>
      </c>
    </row>
    <row r="362" spans="1:6">
      <c r="A362" s="19">
        <v>361</v>
      </c>
      <c r="B362" s="23">
        <v>182061</v>
      </c>
      <c r="C362" s="19" t="s">
        <v>882</v>
      </c>
      <c r="D362" s="19" t="s">
        <v>1738</v>
      </c>
      <c r="E362" s="23">
        <v>182061</v>
      </c>
      <c r="F362" s="27" t="s">
        <v>1355</v>
      </c>
    </row>
    <row r="363" spans="1:6">
      <c r="A363" s="19">
        <v>362</v>
      </c>
      <c r="B363" s="23">
        <v>182079</v>
      </c>
      <c r="C363" s="19" t="s">
        <v>883</v>
      </c>
      <c r="D363" s="19" t="s">
        <v>1739</v>
      </c>
      <c r="E363" s="23">
        <v>182079</v>
      </c>
      <c r="F363" s="27" t="s">
        <v>1355</v>
      </c>
    </row>
    <row r="364" spans="1:6">
      <c r="A364" s="19">
        <v>363</v>
      </c>
      <c r="B364" s="23">
        <v>182087</v>
      </c>
      <c r="C364" s="19" t="s">
        <v>884</v>
      </c>
      <c r="D364" s="19" t="s">
        <v>1740</v>
      </c>
      <c r="E364" s="23">
        <v>182087</v>
      </c>
      <c r="F364" s="27" t="s">
        <v>1355</v>
      </c>
    </row>
    <row r="365" spans="1:6">
      <c r="A365" s="19">
        <v>364</v>
      </c>
      <c r="B365" s="23">
        <v>182095</v>
      </c>
      <c r="C365" s="19" t="s">
        <v>885</v>
      </c>
      <c r="D365" s="19" t="s">
        <v>1741</v>
      </c>
      <c r="E365" s="23">
        <v>182095</v>
      </c>
      <c r="F365" s="27" t="s">
        <v>1355</v>
      </c>
    </row>
    <row r="366" spans="1:6">
      <c r="A366" s="19">
        <v>365</v>
      </c>
      <c r="B366" s="23">
        <v>182109</v>
      </c>
      <c r="C366" s="19" t="s">
        <v>886</v>
      </c>
      <c r="D366" s="19" t="s">
        <v>1742</v>
      </c>
      <c r="E366" s="23">
        <v>182109</v>
      </c>
      <c r="F366" s="27" t="s">
        <v>1355</v>
      </c>
    </row>
    <row r="367" spans="1:6">
      <c r="A367" s="19">
        <v>366</v>
      </c>
      <c r="B367" s="24">
        <v>192015</v>
      </c>
      <c r="C367" s="22" t="s">
        <v>887</v>
      </c>
      <c r="D367" s="22" t="s">
        <v>1743</v>
      </c>
      <c r="E367" s="24">
        <v>192015</v>
      </c>
      <c r="F367" s="27" t="s">
        <v>1356</v>
      </c>
    </row>
    <row r="368" spans="1:6" ht="24">
      <c r="A368" s="19">
        <v>367</v>
      </c>
      <c r="B368" s="24">
        <v>192023</v>
      </c>
      <c r="C368" s="22" t="s">
        <v>888</v>
      </c>
      <c r="D368" s="22" t="s">
        <v>1744</v>
      </c>
      <c r="E368" s="24">
        <v>192023</v>
      </c>
      <c r="F368" s="27" t="s">
        <v>1356</v>
      </c>
    </row>
    <row r="369" spans="1:6">
      <c r="A369" s="19">
        <v>368</v>
      </c>
      <c r="B369" s="24">
        <v>192040</v>
      </c>
      <c r="C369" s="22" t="s">
        <v>889</v>
      </c>
      <c r="D369" s="22" t="s">
        <v>1745</v>
      </c>
      <c r="E369" s="24">
        <v>192040</v>
      </c>
      <c r="F369" s="27" t="s">
        <v>1356</v>
      </c>
    </row>
    <row r="370" spans="1:6">
      <c r="A370" s="19">
        <v>369</v>
      </c>
      <c r="B370" s="24">
        <v>192058</v>
      </c>
      <c r="C370" s="22" t="s">
        <v>890</v>
      </c>
      <c r="D370" s="22" t="s">
        <v>1746</v>
      </c>
      <c r="E370" s="24">
        <v>192058</v>
      </c>
      <c r="F370" s="27" t="s">
        <v>1356</v>
      </c>
    </row>
    <row r="371" spans="1:6">
      <c r="A371" s="19">
        <v>370</v>
      </c>
      <c r="B371" s="24">
        <v>192066</v>
      </c>
      <c r="C371" s="22" t="s">
        <v>891</v>
      </c>
      <c r="D371" s="22" t="s">
        <v>1747</v>
      </c>
      <c r="E371" s="24">
        <v>192066</v>
      </c>
      <c r="F371" s="27" t="s">
        <v>1356</v>
      </c>
    </row>
    <row r="372" spans="1:6">
      <c r="A372" s="19">
        <v>371</v>
      </c>
      <c r="B372" s="24">
        <v>192074</v>
      </c>
      <c r="C372" s="22" t="s">
        <v>892</v>
      </c>
      <c r="D372" s="22" t="s">
        <v>1748</v>
      </c>
      <c r="E372" s="24">
        <v>192074</v>
      </c>
      <c r="F372" s="27" t="s">
        <v>1356</v>
      </c>
    </row>
    <row r="373" spans="1:6" ht="24">
      <c r="A373" s="19">
        <v>372</v>
      </c>
      <c r="B373" s="24">
        <v>192082</v>
      </c>
      <c r="C373" s="22" t="s">
        <v>893</v>
      </c>
      <c r="D373" s="22" t="s">
        <v>1749</v>
      </c>
      <c r="E373" s="24">
        <v>192082</v>
      </c>
      <c r="F373" s="27" t="s">
        <v>1356</v>
      </c>
    </row>
    <row r="374" spans="1:6">
      <c r="A374" s="19">
        <v>373</v>
      </c>
      <c r="B374" s="24">
        <v>192091</v>
      </c>
      <c r="C374" s="22" t="s">
        <v>894</v>
      </c>
      <c r="D374" s="22" t="s">
        <v>1750</v>
      </c>
      <c r="E374" s="24">
        <v>192091</v>
      </c>
      <c r="F374" s="27" t="s">
        <v>1356</v>
      </c>
    </row>
    <row r="375" spans="1:6">
      <c r="A375" s="19">
        <v>374</v>
      </c>
      <c r="B375" s="24">
        <v>192104</v>
      </c>
      <c r="C375" s="22" t="s">
        <v>895</v>
      </c>
      <c r="D375" s="22" t="s">
        <v>1751</v>
      </c>
      <c r="E375" s="24">
        <v>192104</v>
      </c>
      <c r="F375" s="27" t="s">
        <v>1356</v>
      </c>
    </row>
    <row r="376" spans="1:6">
      <c r="A376" s="19">
        <v>375</v>
      </c>
      <c r="B376" s="24">
        <v>192112</v>
      </c>
      <c r="C376" s="22" t="s">
        <v>896</v>
      </c>
      <c r="D376" s="22" t="s">
        <v>1752</v>
      </c>
      <c r="E376" s="24">
        <v>192112</v>
      </c>
      <c r="F376" s="27" t="s">
        <v>1356</v>
      </c>
    </row>
    <row r="377" spans="1:6" ht="24">
      <c r="A377" s="19">
        <v>376</v>
      </c>
      <c r="B377" s="24">
        <v>192121</v>
      </c>
      <c r="C377" s="22" t="s">
        <v>897</v>
      </c>
      <c r="D377" s="22" t="s">
        <v>1753</v>
      </c>
      <c r="E377" s="24">
        <v>192121</v>
      </c>
      <c r="F377" s="27" t="s">
        <v>1356</v>
      </c>
    </row>
    <row r="378" spans="1:6">
      <c r="A378" s="19">
        <v>377</v>
      </c>
      <c r="B378" s="24">
        <v>192139</v>
      </c>
      <c r="C378" s="22" t="s">
        <v>898</v>
      </c>
      <c r="D378" s="22" t="s">
        <v>1754</v>
      </c>
      <c r="E378" s="24">
        <v>192139</v>
      </c>
      <c r="F378" s="27" t="s">
        <v>1356</v>
      </c>
    </row>
    <row r="379" spans="1:6">
      <c r="A379" s="19">
        <v>378</v>
      </c>
      <c r="B379" s="24">
        <v>192147</v>
      </c>
      <c r="C379" s="22" t="s">
        <v>899</v>
      </c>
      <c r="D379" s="22" t="s">
        <v>1755</v>
      </c>
      <c r="E379" s="24">
        <v>192147</v>
      </c>
      <c r="F379" s="27" t="s">
        <v>1356</v>
      </c>
    </row>
    <row r="380" spans="1:6">
      <c r="A380" s="19">
        <v>379</v>
      </c>
      <c r="B380" s="23">
        <v>202011</v>
      </c>
      <c r="C380" s="19" t="s">
        <v>900</v>
      </c>
      <c r="D380" s="19" t="s">
        <v>1756</v>
      </c>
      <c r="E380" s="23">
        <v>202011</v>
      </c>
      <c r="F380" s="27" t="s">
        <v>1357</v>
      </c>
    </row>
    <row r="381" spans="1:6">
      <c r="A381" s="19">
        <v>380</v>
      </c>
      <c r="B381" s="23">
        <v>202029</v>
      </c>
      <c r="C381" s="19" t="s">
        <v>901</v>
      </c>
      <c r="D381" s="19" t="s">
        <v>1757</v>
      </c>
      <c r="E381" s="23">
        <v>202029</v>
      </c>
      <c r="F381" s="27" t="s">
        <v>1357</v>
      </c>
    </row>
    <row r="382" spans="1:6">
      <c r="A382" s="19">
        <v>381</v>
      </c>
      <c r="B382" s="23">
        <v>202037</v>
      </c>
      <c r="C382" s="19" t="s">
        <v>902</v>
      </c>
      <c r="D382" s="19" t="s">
        <v>1758</v>
      </c>
      <c r="E382" s="23">
        <v>202037</v>
      </c>
      <c r="F382" s="27" t="s">
        <v>1357</v>
      </c>
    </row>
    <row r="383" spans="1:6">
      <c r="A383" s="19">
        <v>382</v>
      </c>
      <c r="B383" s="23">
        <v>202045</v>
      </c>
      <c r="C383" s="19" t="s">
        <v>903</v>
      </c>
      <c r="D383" s="19" t="s">
        <v>1759</v>
      </c>
      <c r="E383" s="23">
        <v>202045</v>
      </c>
      <c r="F383" s="27" t="s">
        <v>1357</v>
      </c>
    </row>
    <row r="384" spans="1:6">
      <c r="A384" s="19">
        <v>383</v>
      </c>
      <c r="B384" s="23">
        <v>202053</v>
      </c>
      <c r="C384" s="19" t="s">
        <v>904</v>
      </c>
      <c r="D384" s="19" t="s">
        <v>1760</v>
      </c>
      <c r="E384" s="23">
        <v>202053</v>
      </c>
      <c r="F384" s="27" t="s">
        <v>1357</v>
      </c>
    </row>
    <row r="385" spans="1:6">
      <c r="A385" s="19">
        <v>384</v>
      </c>
      <c r="B385" s="23">
        <v>202061</v>
      </c>
      <c r="C385" s="19" t="s">
        <v>905</v>
      </c>
      <c r="D385" s="19" t="s">
        <v>1761</v>
      </c>
      <c r="E385" s="23">
        <v>202061</v>
      </c>
      <c r="F385" s="27" t="s">
        <v>1357</v>
      </c>
    </row>
    <row r="386" spans="1:6">
      <c r="A386" s="19">
        <v>385</v>
      </c>
      <c r="B386" s="23">
        <v>202070</v>
      </c>
      <c r="C386" s="19" t="s">
        <v>906</v>
      </c>
      <c r="D386" s="19" t="s">
        <v>1762</v>
      </c>
      <c r="E386" s="23">
        <v>202070</v>
      </c>
      <c r="F386" s="27" t="s">
        <v>1357</v>
      </c>
    </row>
    <row r="387" spans="1:6">
      <c r="A387" s="19">
        <v>386</v>
      </c>
      <c r="B387" s="23">
        <v>202088</v>
      </c>
      <c r="C387" s="19" t="s">
        <v>907</v>
      </c>
      <c r="D387" s="19" t="s">
        <v>1763</v>
      </c>
      <c r="E387" s="23">
        <v>202088</v>
      </c>
      <c r="F387" s="27" t="s">
        <v>1357</v>
      </c>
    </row>
    <row r="388" spans="1:6">
      <c r="A388" s="19">
        <v>387</v>
      </c>
      <c r="B388" s="23">
        <v>202096</v>
      </c>
      <c r="C388" s="19" t="s">
        <v>908</v>
      </c>
      <c r="D388" s="19" t="s">
        <v>1764</v>
      </c>
      <c r="E388" s="23">
        <v>202096</v>
      </c>
      <c r="F388" s="27" t="s">
        <v>1357</v>
      </c>
    </row>
    <row r="389" spans="1:6">
      <c r="A389" s="19">
        <v>388</v>
      </c>
      <c r="B389" s="23">
        <v>202100</v>
      </c>
      <c r="C389" s="19" t="s">
        <v>909</v>
      </c>
      <c r="D389" s="19" t="s">
        <v>1765</v>
      </c>
      <c r="E389" s="23">
        <v>202100</v>
      </c>
      <c r="F389" s="27" t="s">
        <v>1357</v>
      </c>
    </row>
    <row r="390" spans="1:6">
      <c r="A390" s="19">
        <v>389</v>
      </c>
      <c r="B390" s="23">
        <v>202118</v>
      </c>
      <c r="C390" s="19" t="s">
        <v>910</v>
      </c>
      <c r="D390" s="19" t="s">
        <v>1766</v>
      </c>
      <c r="E390" s="23">
        <v>202118</v>
      </c>
      <c r="F390" s="27" t="s">
        <v>1357</v>
      </c>
    </row>
    <row r="391" spans="1:6">
      <c r="A391" s="19">
        <v>390</v>
      </c>
      <c r="B391" s="23">
        <v>202126</v>
      </c>
      <c r="C391" s="19" t="s">
        <v>911</v>
      </c>
      <c r="D391" s="19" t="s">
        <v>1767</v>
      </c>
      <c r="E391" s="23">
        <v>202126</v>
      </c>
      <c r="F391" s="27" t="s">
        <v>1357</v>
      </c>
    </row>
    <row r="392" spans="1:6">
      <c r="A392" s="19">
        <v>391</v>
      </c>
      <c r="B392" s="23">
        <v>202134</v>
      </c>
      <c r="C392" s="19" t="s">
        <v>912</v>
      </c>
      <c r="D392" s="19" t="s">
        <v>1768</v>
      </c>
      <c r="E392" s="23">
        <v>202134</v>
      </c>
      <c r="F392" s="27" t="s">
        <v>1357</v>
      </c>
    </row>
    <row r="393" spans="1:6">
      <c r="A393" s="19">
        <v>392</v>
      </c>
      <c r="B393" s="23">
        <v>202142</v>
      </c>
      <c r="C393" s="19" t="s">
        <v>913</v>
      </c>
      <c r="D393" s="19" t="s">
        <v>1769</v>
      </c>
      <c r="E393" s="23">
        <v>202142</v>
      </c>
      <c r="F393" s="27" t="s">
        <v>1357</v>
      </c>
    </row>
    <row r="394" spans="1:6">
      <c r="A394" s="19">
        <v>393</v>
      </c>
      <c r="B394" s="23">
        <v>202151</v>
      </c>
      <c r="C394" s="19" t="s">
        <v>914</v>
      </c>
      <c r="D394" s="19" t="s">
        <v>1770</v>
      </c>
      <c r="E394" s="23">
        <v>202151</v>
      </c>
      <c r="F394" s="27" t="s">
        <v>1357</v>
      </c>
    </row>
    <row r="395" spans="1:6">
      <c r="A395" s="19">
        <v>394</v>
      </c>
      <c r="B395" s="23">
        <v>202177</v>
      </c>
      <c r="C395" s="19" t="s">
        <v>915</v>
      </c>
      <c r="D395" s="19" t="s">
        <v>1771</v>
      </c>
      <c r="E395" s="23">
        <v>202177</v>
      </c>
      <c r="F395" s="27" t="s">
        <v>1357</v>
      </c>
    </row>
    <row r="396" spans="1:6">
      <c r="A396" s="19">
        <v>395</v>
      </c>
      <c r="B396" s="23">
        <v>202185</v>
      </c>
      <c r="C396" s="19" t="s">
        <v>916</v>
      </c>
      <c r="D396" s="19" t="s">
        <v>2186</v>
      </c>
      <c r="E396" s="23">
        <v>202185</v>
      </c>
      <c r="F396" s="27" t="s">
        <v>1357</v>
      </c>
    </row>
    <row r="397" spans="1:6">
      <c r="A397" s="19">
        <v>396</v>
      </c>
      <c r="B397" s="23">
        <v>202193</v>
      </c>
      <c r="C397" s="19" t="s">
        <v>917</v>
      </c>
      <c r="D397" s="19" t="s">
        <v>1772</v>
      </c>
      <c r="E397" s="23">
        <v>202193</v>
      </c>
      <c r="F397" s="27" t="s">
        <v>1357</v>
      </c>
    </row>
    <row r="398" spans="1:6">
      <c r="A398" s="19">
        <v>397</v>
      </c>
      <c r="B398" s="23">
        <v>202207</v>
      </c>
      <c r="C398" s="19" t="s">
        <v>918</v>
      </c>
      <c r="D398" s="19" t="s">
        <v>1773</v>
      </c>
      <c r="E398" s="23">
        <v>202207</v>
      </c>
      <c r="F398" s="27" t="s">
        <v>1357</v>
      </c>
    </row>
    <row r="399" spans="1:6">
      <c r="A399" s="19">
        <v>398</v>
      </c>
      <c r="B399" s="23">
        <v>212016</v>
      </c>
      <c r="C399" s="19" t="s">
        <v>919</v>
      </c>
      <c r="D399" s="19" t="s">
        <v>1774</v>
      </c>
      <c r="E399" s="23">
        <v>212016</v>
      </c>
      <c r="F399" s="27" t="s">
        <v>1358</v>
      </c>
    </row>
    <row r="400" spans="1:6">
      <c r="A400" s="19">
        <v>399</v>
      </c>
      <c r="B400" s="23">
        <v>212024</v>
      </c>
      <c r="C400" s="19" t="s">
        <v>920</v>
      </c>
      <c r="D400" s="19" t="s">
        <v>1775</v>
      </c>
      <c r="E400" s="23">
        <v>212024</v>
      </c>
      <c r="F400" s="27" t="s">
        <v>1358</v>
      </c>
    </row>
    <row r="401" spans="1:6">
      <c r="A401" s="19">
        <v>400</v>
      </c>
      <c r="B401" s="23">
        <v>212032</v>
      </c>
      <c r="C401" s="19" t="s">
        <v>921</v>
      </c>
      <c r="D401" s="19" t="s">
        <v>1776</v>
      </c>
      <c r="E401" s="23">
        <v>212032</v>
      </c>
      <c r="F401" s="27" t="s">
        <v>1358</v>
      </c>
    </row>
    <row r="402" spans="1:6">
      <c r="A402" s="19">
        <v>401</v>
      </c>
      <c r="B402" s="23">
        <v>212041</v>
      </c>
      <c r="C402" s="19" t="s">
        <v>922</v>
      </c>
      <c r="D402" s="19" t="s">
        <v>1777</v>
      </c>
      <c r="E402" s="23">
        <v>212041</v>
      </c>
      <c r="F402" s="27" t="s">
        <v>1358</v>
      </c>
    </row>
    <row r="403" spans="1:6">
      <c r="A403" s="19">
        <v>402</v>
      </c>
      <c r="B403" s="23">
        <v>212059</v>
      </c>
      <c r="C403" s="19" t="s">
        <v>923</v>
      </c>
      <c r="D403" s="19" t="s">
        <v>1778</v>
      </c>
      <c r="E403" s="23">
        <v>212059</v>
      </c>
      <c r="F403" s="27" t="s">
        <v>1358</v>
      </c>
    </row>
    <row r="404" spans="1:6">
      <c r="A404" s="19">
        <v>403</v>
      </c>
      <c r="B404" s="23">
        <v>212067</v>
      </c>
      <c r="C404" s="19" t="s">
        <v>924</v>
      </c>
      <c r="D404" s="19" t="s">
        <v>1779</v>
      </c>
      <c r="E404" s="23">
        <v>212067</v>
      </c>
      <c r="F404" s="27" t="s">
        <v>1358</v>
      </c>
    </row>
    <row r="405" spans="1:6">
      <c r="A405" s="19">
        <v>404</v>
      </c>
      <c r="B405" s="23">
        <v>212075</v>
      </c>
      <c r="C405" s="19" t="s">
        <v>925</v>
      </c>
      <c r="D405" s="19" t="s">
        <v>1780</v>
      </c>
      <c r="E405" s="23">
        <v>212075</v>
      </c>
      <c r="F405" s="27" t="s">
        <v>1358</v>
      </c>
    </row>
    <row r="406" spans="1:6">
      <c r="A406" s="19">
        <v>405</v>
      </c>
      <c r="B406" s="23">
        <v>212083</v>
      </c>
      <c r="C406" s="19" t="s">
        <v>926</v>
      </c>
      <c r="D406" s="19" t="s">
        <v>1781</v>
      </c>
      <c r="E406" s="23">
        <v>212083</v>
      </c>
      <c r="F406" s="27" t="s">
        <v>1358</v>
      </c>
    </row>
    <row r="407" spans="1:6">
      <c r="A407" s="19">
        <v>406</v>
      </c>
      <c r="B407" s="23">
        <v>212091</v>
      </c>
      <c r="C407" s="19" t="s">
        <v>927</v>
      </c>
      <c r="D407" s="19" t="s">
        <v>1782</v>
      </c>
      <c r="E407" s="23">
        <v>212091</v>
      </c>
      <c r="F407" s="27" t="s">
        <v>1358</v>
      </c>
    </row>
    <row r="408" spans="1:6">
      <c r="A408" s="19">
        <v>407</v>
      </c>
      <c r="B408" s="23">
        <v>212105</v>
      </c>
      <c r="C408" s="19" t="s">
        <v>928</v>
      </c>
      <c r="D408" s="19" t="s">
        <v>1783</v>
      </c>
      <c r="E408" s="23">
        <v>212105</v>
      </c>
      <c r="F408" s="27" t="s">
        <v>1358</v>
      </c>
    </row>
    <row r="409" spans="1:6">
      <c r="A409" s="19">
        <v>408</v>
      </c>
      <c r="B409" s="23">
        <v>212113</v>
      </c>
      <c r="C409" s="19" t="s">
        <v>929</v>
      </c>
      <c r="D409" s="19" t="s">
        <v>1784</v>
      </c>
      <c r="E409" s="23">
        <v>212113</v>
      </c>
      <c r="F409" s="27" t="s">
        <v>1358</v>
      </c>
    </row>
    <row r="410" spans="1:6">
      <c r="A410" s="19">
        <v>409</v>
      </c>
      <c r="B410" s="23">
        <v>212121</v>
      </c>
      <c r="C410" s="19" t="s">
        <v>930</v>
      </c>
      <c r="D410" s="19" t="s">
        <v>1785</v>
      </c>
      <c r="E410" s="23">
        <v>212121</v>
      </c>
      <c r="F410" s="27" t="s">
        <v>1358</v>
      </c>
    </row>
    <row r="411" spans="1:6">
      <c r="A411" s="19">
        <v>410</v>
      </c>
      <c r="B411" s="23">
        <v>212130</v>
      </c>
      <c r="C411" s="19" t="s">
        <v>931</v>
      </c>
      <c r="D411" s="19" t="s">
        <v>1786</v>
      </c>
      <c r="E411" s="23">
        <v>212130</v>
      </c>
      <c r="F411" s="27" t="s">
        <v>1358</v>
      </c>
    </row>
    <row r="412" spans="1:6">
      <c r="A412" s="19">
        <v>411</v>
      </c>
      <c r="B412" s="23">
        <v>212148</v>
      </c>
      <c r="C412" s="19" t="s">
        <v>932</v>
      </c>
      <c r="D412" s="19" t="s">
        <v>1787</v>
      </c>
      <c r="E412" s="23">
        <v>212148</v>
      </c>
      <c r="F412" s="27" t="s">
        <v>1358</v>
      </c>
    </row>
    <row r="413" spans="1:6">
      <c r="A413" s="19">
        <v>412</v>
      </c>
      <c r="B413" s="23">
        <v>212156</v>
      </c>
      <c r="C413" s="19" t="s">
        <v>933</v>
      </c>
      <c r="D413" s="19" t="s">
        <v>1788</v>
      </c>
      <c r="E413" s="23">
        <v>212156</v>
      </c>
      <c r="F413" s="27" t="s">
        <v>1358</v>
      </c>
    </row>
    <row r="414" spans="1:6">
      <c r="A414" s="19">
        <v>413</v>
      </c>
      <c r="B414" s="23">
        <v>212164</v>
      </c>
      <c r="C414" s="19" t="s">
        <v>934</v>
      </c>
      <c r="D414" s="19" t="s">
        <v>2187</v>
      </c>
      <c r="E414" s="23">
        <v>212164</v>
      </c>
      <c r="F414" s="27" t="s">
        <v>1358</v>
      </c>
    </row>
    <row r="415" spans="1:6">
      <c r="A415" s="19">
        <v>414</v>
      </c>
      <c r="B415" s="23">
        <v>212172</v>
      </c>
      <c r="C415" s="19" t="s">
        <v>935</v>
      </c>
      <c r="D415" s="19" t="s">
        <v>1789</v>
      </c>
      <c r="E415" s="23">
        <v>212172</v>
      </c>
      <c r="F415" s="27" t="s">
        <v>1358</v>
      </c>
    </row>
    <row r="416" spans="1:6">
      <c r="A416" s="19">
        <v>415</v>
      </c>
      <c r="B416" s="23">
        <v>212181</v>
      </c>
      <c r="C416" s="19" t="s">
        <v>936</v>
      </c>
      <c r="D416" s="19" t="s">
        <v>1790</v>
      </c>
      <c r="E416" s="23">
        <v>212181</v>
      </c>
      <c r="F416" s="27" t="s">
        <v>1358</v>
      </c>
    </row>
    <row r="417" spans="1:6">
      <c r="A417" s="19">
        <v>416</v>
      </c>
      <c r="B417" s="23">
        <v>212199</v>
      </c>
      <c r="C417" s="19" t="s">
        <v>937</v>
      </c>
      <c r="D417" s="19" t="s">
        <v>1791</v>
      </c>
      <c r="E417" s="23">
        <v>212199</v>
      </c>
      <c r="F417" s="27" t="s">
        <v>1358</v>
      </c>
    </row>
    <row r="418" spans="1:6">
      <c r="A418" s="19">
        <v>417</v>
      </c>
      <c r="B418" s="23">
        <v>212202</v>
      </c>
      <c r="C418" s="19" t="s">
        <v>938</v>
      </c>
      <c r="D418" s="19" t="s">
        <v>1792</v>
      </c>
      <c r="E418" s="23">
        <v>212202</v>
      </c>
      <c r="F418" s="27" t="s">
        <v>1358</v>
      </c>
    </row>
    <row r="419" spans="1:6">
      <c r="A419" s="19">
        <v>418</v>
      </c>
      <c r="B419" s="23">
        <v>212211</v>
      </c>
      <c r="C419" s="19" t="s">
        <v>939</v>
      </c>
      <c r="D419" s="19" t="s">
        <v>1793</v>
      </c>
      <c r="E419" s="23">
        <v>212211</v>
      </c>
      <c r="F419" s="27" t="s">
        <v>1358</v>
      </c>
    </row>
    <row r="420" spans="1:6">
      <c r="A420" s="19">
        <v>419</v>
      </c>
      <c r="B420" s="23">
        <v>221007</v>
      </c>
      <c r="C420" s="19" t="s">
        <v>940</v>
      </c>
      <c r="D420" s="19" t="s">
        <v>2188</v>
      </c>
      <c r="E420" s="23">
        <v>221007</v>
      </c>
      <c r="F420" s="27" t="s">
        <v>1359</v>
      </c>
    </row>
    <row r="421" spans="1:6">
      <c r="A421" s="19">
        <v>420</v>
      </c>
      <c r="B421" s="23">
        <v>221309</v>
      </c>
      <c r="C421" s="19" t="s">
        <v>941</v>
      </c>
      <c r="D421" s="19" t="s">
        <v>1794</v>
      </c>
      <c r="E421" s="23">
        <v>221309</v>
      </c>
      <c r="F421" s="27" t="s">
        <v>1359</v>
      </c>
    </row>
    <row r="422" spans="1:6">
      <c r="A422" s="19">
        <v>421</v>
      </c>
      <c r="B422" s="23">
        <v>222038</v>
      </c>
      <c r="C422" s="19" t="s">
        <v>942</v>
      </c>
      <c r="D422" s="19" t="s">
        <v>1795</v>
      </c>
      <c r="E422" s="23">
        <v>222038</v>
      </c>
      <c r="F422" s="27" t="s">
        <v>1359</v>
      </c>
    </row>
    <row r="423" spans="1:6">
      <c r="A423" s="19">
        <v>422</v>
      </c>
      <c r="B423" s="23">
        <v>222054</v>
      </c>
      <c r="C423" s="19" t="s">
        <v>943</v>
      </c>
      <c r="D423" s="19" t="s">
        <v>1796</v>
      </c>
      <c r="E423" s="23">
        <v>222054</v>
      </c>
      <c r="F423" s="27" t="s">
        <v>1359</v>
      </c>
    </row>
    <row r="424" spans="1:6">
      <c r="A424" s="19">
        <v>423</v>
      </c>
      <c r="B424" s="23">
        <v>222062</v>
      </c>
      <c r="C424" s="19" t="s">
        <v>944</v>
      </c>
      <c r="D424" s="19" t="s">
        <v>1797</v>
      </c>
      <c r="E424" s="23">
        <v>222062</v>
      </c>
      <c r="F424" s="27" t="s">
        <v>1359</v>
      </c>
    </row>
    <row r="425" spans="1:6">
      <c r="A425" s="19">
        <v>424</v>
      </c>
      <c r="B425" s="23">
        <v>222071</v>
      </c>
      <c r="C425" s="19" t="s">
        <v>945</v>
      </c>
      <c r="D425" s="19" t="s">
        <v>1798</v>
      </c>
      <c r="E425" s="23">
        <v>222071</v>
      </c>
      <c r="F425" s="27" t="s">
        <v>1359</v>
      </c>
    </row>
    <row r="426" spans="1:6">
      <c r="A426" s="19">
        <v>425</v>
      </c>
      <c r="B426" s="23">
        <v>222089</v>
      </c>
      <c r="C426" s="19" t="s">
        <v>946</v>
      </c>
      <c r="D426" s="19" t="s">
        <v>1799</v>
      </c>
      <c r="E426" s="23">
        <v>222089</v>
      </c>
      <c r="F426" s="27" t="s">
        <v>1359</v>
      </c>
    </row>
    <row r="427" spans="1:6">
      <c r="A427" s="19">
        <v>426</v>
      </c>
      <c r="B427" s="23">
        <v>222097</v>
      </c>
      <c r="C427" s="19" t="s">
        <v>947</v>
      </c>
      <c r="D427" s="19" t="s">
        <v>1800</v>
      </c>
      <c r="E427" s="23">
        <v>222097</v>
      </c>
      <c r="F427" s="27" t="s">
        <v>1359</v>
      </c>
    </row>
    <row r="428" spans="1:6">
      <c r="A428" s="19">
        <v>427</v>
      </c>
      <c r="B428" s="23">
        <v>222101</v>
      </c>
      <c r="C428" s="19" t="s">
        <v>948</v>
      </c>
      <c r="D428" s="19" t="s">
        <v>1801</v>
      </c>
      <c r="E428" s="23">
        <v>222101</v>
      </c>
      <c r="F428" s="27" t="s">
        <v>1359</v>
      </c>
    </row>
    <row r="429" spans="1:6">
      <c r="A429" s="19">
        <v>428</v>
      </c>
      <c r="B429" s="23">
        <v>222119</v>
      </c>
      <c r="C429" s="19" t="s">
        <v>949</v>
      </c>
      <c r="D429" s="19" t="s">
        <v>1802</v>
      </c>
      <c r="E429" s="23">
        <v>222119</v>
      </c>
      <c r="F429" s="27" t="s">
        <v>1359</v>
      </c>
    </row>
    <row r="430" spans="1:6">
      <c r="A430" s="19">
        <v>429</v>
      </c>
      <c r="B430" s="23">
        <v>222127</v>
      </c>
      <c r="C430" s="19" t="s">
        <v>950</v>
      </c>
      <c r="D430" s="19" t="s">
        <v>1803</v>
      </c>
      <c r="E430" s="23">
        <v>222127</v>
      </c>
      <c r="F430" s="27" t="s">
        <v>1359</v>
      </c>
    </row>
    <row r="431" spans="1:6">
      <c r="A431" s="19">
        <v>430</v>
      </c>
      <c r="B431" s="23">
        <v>222135</v>
      </c>
      <c r="C431" s="19" t="s">
        <v>951</v>
      </c>
      <c r="D431" s="19" t="s">
        <v>1804</v>
      </c>
      <c r="E431" s="23">
        <v>222135</v>
      </c>
      <c r="F431" s="27" t="s">
        <v>1359</v>
      </c>
    </row>
    <row r="432" spans="1:6">
      <c r="A432" s="19">
        <v>431</v>
      </c>
      <c r="B432" s="23">
        <v>222143</v>
      </c>
      <c r="C432" s="19" t="s">
        <v>952</v>
      </c>
      <c r="D432" s="19" t="s">
        <v>1805</v>
      </c>
      <c r="E432" s="23">
        <v>222143</v>
      </c>
      <c r="F432" s="27" t="s">
        <v>1359</v>
      </c>
    </row>
    <row r="433" spans="1:6">
      <c r="A433" s="19">
        <v>432</v>
      </c>
      <c r="B433" s="23">
        <v>222151</v>
      </c>
      <c r="C433" s="19" t="s">
        <v>953</v>
      </c>
      <c r="D433" s="19" t="s">
        <v>1806</v>
      </c>
      <c r="E433" s="23">
        <v>222151</v>
      </c>
      <c r="F433" s="27" t="s">
        <v>1359</v>
      </c>
    </row>
    <row r="434" spans="1:6">
      <c r="A434" s="19">
        <v>433</v>
      </c>
      <c r="B434" s="23">
        <v>222160</v>
      </c>
      <c r="C434" s="19" t="s">
        <v>954</v>
      </c>
      <c r="D434" s="19" t="s">
        <v>1807</v>
      </c>
      <c r="E434" s="23">
        <v>222160</v>
      </c>
      <c r="F434" s="27" t="s">
        <v>1359</v>
      </c>
    </row>
    <row r="435" spans="1:6">
      <c r="A435" s="19">
        <v>434</v>
      </c>
      <c r="B435" s="23">
        <v>222194</v>
      </c>
      <c r="C435" s="19" t="s">
        <v>955</v>
      </c>
      <c r="D435" s="19" t="s">
        <v>1808</v>
      </c>
      <c r="E435" s="23">
        <v>222194</v>
      </c>
      <c r="F435" s="27" t="s">
        <v>1359</v>
      </c>
    </row>
    <row r="436" spans="1:6">
      <c r="A436" s="19">
        <v>435</v>
      </c>
      <c r="B436" s="23">
        <v>222208</v>
      </c>
      <c r="C436" s="19" t="s">
        <v>956</v>
      </c>
      <c r="D436" s="19" t="s">
        <v>1809</v>
      </c>
      <c r="E436" s="23">
        <v>222208</v>
      </c>
      <c r="F436" s="27" t="s">
        <v>1359</v>
      </c>
    </row>
    <row r="437" spans="1:6">
      <c r="A437" s="19">
        <v>436</v>
      </c>
      <c r="B437" s="23">
        <v>222216</v>
      </c>
      <c r="C437" s="19" t="s">
        <v>957</v>
      </c>
      <c r="D437" s="19" t="s">
        <v>1810</v>
      </c>
      <c r="E437" s="23">
        <v>222216</v>
      </c>
      <c r="F437" s="27" t="s">
        <v>1359</v>
      </c>
    </row>
    <row r="438" spans="1:6">
      <c r="A438" s="19">
        <v>437</v>
      </c>
      <c r="B438" s="23">
        <v>222224</v>
      </c>
      <c r="C438" s="19" t="s">
        <v>958</v>
      </c>
      <c r="D438" s="19" t="s">
        <v>1811</v>
      </c>
      <c r="E438" s="23">
        <v>222224</v>
      </c>
      <c r="F438" s="27" t="s">
        <v>1359</v>
      </c>
    </row>
    <row r="439" spans="1:6">
      <c r="A439" s="19">
        <v>438</v>
      </c>
      <c r="B439" s="23">
        <v>222232</v>
      </c>
      <c r="C439" s="19" t="s">
        <v>959</v>
      </c>
      <c r="D439" s="19" t="s">
        <v>1812</v>
      </c>
      <c r="E439" s="23">
        <v>222232</v>
      </c>
      <c r="F439" s="27" t="s">
        <v>1359</v>
      </c>
    </row>
    <row r="440" spans="1:6">
      <c r="A440" s="19">
        <v>439</v>
      </c>
      <c r="B440" s="23">
        <v>222241</v>
      </c>
      <c r="C440" s="19" t="s">
        <v>960</v>
      </c>
      <c r="D440" s="19" t="s">
        <v>1813</v>
      </c>
      <c r="E440" s="23">
        <v>222241</v>
      </c>
      <c r="F440" s="27" t="s">
        <v>1359</v>
      </c>
    </row>
    <row r="441" spans="1:6">
      <c r="A441" s="19">
        <v>440</v>
      </c>
      <c r="B441" s="23">
        <v>222259</v>
      </c>
      <c r="C441" s="19" t="s">
        <v>961</v>
      </c>
      <c r="D441" s="19" t="s">
        <v>1814</v>
      </c>
      <c r="E441" s="23">
        <v>222259</v>
      </c>
      <c r="F441" s="27" t="s">
        <v>1359</v>
      </c>
    </row>
    <row r="442" spans="1:6">
      <c r="A442" s="19">
        <v>441</v>
      </c>
      <c r="B442" s="23">
        <v>222267</v>
      </c>
      <c r="C442" s="19" t="s">
        <v>962</v>
      </c>
      <c r="D442" s="19" t="s">
        <v>1815</v>
      </c>
      <c r="E442" s="23">
        <v>222267</v>
      </c>
      <c r="F442" s="27" t="s">
        <v>1359</v>
      </c>
    </row>
    <row r="443" spans="1:6">
      <c r="A443" s="19">
        <v>442</v>
      </c>
      <c r="B443" s="23">
        <v>231002</v>
      </c>
      <c r="C443" s="19" t="s">
        <v>963</v>
      </c>
      <c r="D443" s="19" t="s">
        <v>1816</v>
      </c>
      <c r="E443" s="23">
        <v>231002</v>
      </c>
      <c r="F443" s="27" t="s">
        <v>1360</v>
      </c>
    </row>
    <row r="444" spans="1:6">
      <c r="A444" s="19">
        <v>443</v>
      </c>
      <c r="B444" s="23">
        <v>232017</v>
      </c>
      <c r="C444" s="19" t="s">
        <v>964</v>
      </c>
      <c r="D444" s="19" t="s">
        <v>1817</v>
      </c>
      <c r="E444" s="23">
        <v>232017</v>
      </c>
      <c r="F444" s="27" t="s">
        <v>1360</v>
      </c>
    </row>
    <row r="445" spans="1:6">
      <c r="A445" s="19">
        <v>444</v>
      </c>
      <c r="B445" s="23">
        <v>232025</v>
      </c>
      <c r="C445" s="19" t="s">
        <v>965</v>
      </c>
      <c r="D445" s="19" t="s">
        <v>1818</v>
      </c>
      <c r="E445" s="23">
        <v>232025</v>
      </c>
      <c r="F445" s="27" t="s">
        <v>1360</v>
      </c>
    </row>
    <row r="446" spans="1:6">
      <c r="A446" s="19">
        <v>445</v>
      </c>
      <c r="B446" s="23">
        <v>232033</v>
      </c>
      <c r="C446" s="19" t="s">
        <v>966</v>
      </c>
      <c r="D446" s="19" t="s">
        <v>1819</v>
      </c>
      <c r="E446" s="23">
        <v>232033</v>
      </c>
      <c r="F446" s="27" t="s">
        <v>1360</v>
      </c>
    </row>
    <row r="447" spans="1:6">
      <c r="A447" s="19">
        <v>446</v>
      </c>
      <c r="B447" s="23">
        <v>232041</v>
      </c>
      <c r="C447" s="19" t="s">
        <v>967</v>
      </c>
      <c r="D447" s="19" t="s">
        <v>1820</v>
      </c>
      <c r="E447" s="23">
        <v>232041</v>
      </c>
      <c r="F447" s="27" t="s">
        <v>1360</v>
      </c>
    </row>
    <row r="448" spans="1:6">
      <c r="A448" s="19">
        <v>447</v>
      </c>
      <c r="B448" s="23">
        <v>232050</v>
      </c>
      <c r="C448" s="19" t="s">
        <v>968</v>
      </c>
      <c r="D448" s="19" t="s">
        <v>1821</v>
      </c>
      <c r="E448" s="23">
        <v>232050</v>
      </c>
      <c r="F448" s="27" t="s">
        <v>1360</v>
      </c>
    </row>
    <row r="449" spans="1:6">
      <c r="A449" s="19">
        <v>448</v>
      </c>
      <c r="B449" s="23">
        <v>232068</v>
      </c>
      <c r="C449" s="19" t="s">
        <v>969</v>
      </c>
      <c r="D449" s="19" t="s">
        <v>1822</v>
      </c>
      <c r="E449" s="23">
        <v>232068</v>
      </c>
      <c r="F449" s="27" t="s">
        <v>1360</v>
      </c>
    </row>
    <row r="450" spans="1:6">
      <c r="A450" s="19">
        <v>449</v>
      </c>
      <c r="B450" s="23">
        <v>232076</v>
      </c>
      <c r="C450" s="19" t="s">
        <v>970</v>
      </c>
      <c r="D450" s="19" t="s">
        <v>1823</v>
      </c>
      <c r="E450" s="23">
        <v>232076</v>
      </c>
      <c r="F450" s="27" t="s">
        <v>1360</v>
      </c>
    </row>
    <row r="451" spans="1:6">
      <c r="A451" s="19">
        <v>450</v>
      </c>
      <c r="B451" s="23">
        <v>232084</v>
      </c>
      <c r="C451" s="19" t="s">
        <v>971</v>
      </c>
      <c r="D451" s="19" t="s">
        <v>1824</v>
      </c>
      <c r="E451" s="23">
        <v>232084</v>
      </c>
      <c r="F451" s="27" t="s">
        <v>1360</v>
      </c>
    </row>
    <row r="452" spans="1:6">
      <c r="A452" s="19">
        <v>451</v>
      </c>
      <c r="B452" s="23">
        <v>232092</v>
      </c>
      <c r="C452" s="19" t="s">
        <v>972</v>
      </c>
      <c r="D452" s="19" t="s">
        <v>1825</v>
      </c>
      <c r="E452" s="23">
        <v>232092</v>
      </c>
      <c r="F452" s="27" t="s">
        <v>1360</v>
      </c>
    </row>
    <row r="453" spans="1:6">
      <c r="A453" s="19">
        <v>452</v>
      </c>
      <c r="B453" s="23">
        <v>232106</v>
      </c>
      <c r="C453" s="19" t="s">
        <v>973</v>
      </c>
      <c r="D453" s="19" t="s">
        <v>1826</v>
      </c>
      <c r="E453" s="23">
        <v>232106</v>
      </c>
      <c r="F453" s="27" t="s">
        <v>1360</v>
      </c>
    </row>
    <row r="454" spans="1:6">
      <c r="A454" s="19">
        <v>453</v>
      </c>
      <c r="B454" s="23">
        <v>232114</v>
      </c>
      <c r="C454" s="19" t="s">
        <v>974</v>
      </c>
      <c r="D454" s="19" t="s">
        <v>1827</v>
      </c>
      <c r="E454" s="23">
        <v>232114</v>
      </c>
      <c r="F454" s="27" t="s">
        <v>1360</v>
      </c>
    </row>
    <row r="455" spans="1:6">
      <c r="A455" s="19">
        <v>454</v>
      </c>
      <c r="B455" s="23">
        <v>232122</v>
      </c>
      <c r="C455" s="19" t="s">
        <v>975</v>
      </c>
      <c r="D455" s="19" t="s">
        <v>1828</v>
      </c>
      <c r="E455" s="23">
        <v>232122</v>
      </c>
      <c r="F455" s="27" t="s">
        <v>1360</v>
      </c>
    </row>
    <row r="456" spans="1:6">
      <c r="A456" s="19">
        <v>455</v>
      </c>
      <c r="B456" s="23">
        <v>232131</v>
      </c>
      <c r="C456" s="19" t="s">
        <v>976</v>
      </c>
      <c r="D456" s="19" t="s">
        <v>1829</v>
      </c>
      <c r="E456" s="23">
        <v>232131</v>
      </c>
      <c r="F456" s="27" t="s">
        <v>1360</v>
      </c>
    </row>
    <row r="457" spans="1:6">
      <c r="A457" s="19">
        <v>456</v>
      </c>
      <c r="B457" s="23">
        <v>232149</v>
      </c>
      <c r="C457" s="19" t="s">
        <v>977</v>
      </c>
      <c r="D457" s="19" t="s">
        <v>1830</v>
      </c>
      <c r="E457" s="23">
        <v>232149</v>
      </c>
      <c r="F457" s="27" t="s">
        <v>1360</v>
      </c>
    </row>
    <row r="458" spans="1:6">
      <c r="A458" s="19">
        <v>457</v>
      </c>
      <c r="B458" s="23">
        <v>232157</v>
      </c>
      <c r="C458" s="19" t="s">
        <v>978</v>
      </c>
      <c r="D458" s="19" t="s">
        <v>1831</v>
      </c>
      <c r="E458" s="23">
        <v>232157</v>
      </c>
      <c r="F458" s="27" t="s">
        <v>1360</v>
      </c>
    </row>
    <row r="459" spans="1:6">
      <c r="A459" s="19">
        <v>458</v>
      </c>
      <c r="B459" s="23">
        <v>232165</v>
      </c>
      <c r="C459" s="19" t="s">
        <v>979</v>
      </c>
      <c r="D459" s="19" t="s">
        <v>1832</v>
      </c>
      <c r="E459" s="23">
        <v>232165</v>
      </c>
      <c r="F459" s="27" t="s">
        <v>1360</v>
      </c>
    </row>
    <row r="460" spans="1:6">
      <c r="A460" s="19">
        <v>459</v>
      </c>
      <c r="B460" s="23">
        <v>232173</v>
      </c>
      <c r="C460" s="19" t="s">
        <v>980</v>
      </c>
      <c r="D460" s="19" t="s">
        <v>1833</v>
      </c>
      <c r="E460" s="23">
        <v>232173</v>
      </c>
      <c r="F460" s="27" t="s">
        <v>1360</v>
      </c>
    </row>
    <row r="461" spans="1:6">
      <c r="A461" s="19">
        <v>460</v>
      </c>
      <c r="B461" s="23">
        <v>232190</v>
      </c>
      <c r="C461" s="19" t="s">
        <v>981</v>
      </c>
      <c r="D461" s="19" t="s">
        <v>1834</v>
      </c>
      <c r="E461" s="23">
        <v>232190</v>
      </c>
      <c r="F461" s="27" t="s">
        <v>1360</v>
      </c>
    </row>
    <row r="462" spans="1:6">
      <c r="A462" s="19">
        <v>461</v>
      </c>
      <c r="B462" s="23">
        <v>232203</v>
      </c>
      <c r="C462" s="19" t="s">
        <v>982</v>
      </c>
      <c r="D462" s="19" t="s">
        <v>1835</v>
      </c>
      <c r="E462" s="23">
        <v>232203</v>
      </c>
      <c r="F462" s="27" t="s">
        <v>1360</v>
      </c>
    </row>
    <row r="463" spans="1:6">
      <c r="A463" s="19">
        <v>462</v>
      </c>
      <c r="B463" s="23">
        <v>232211</v>
      </c>
      <c r="C463" s="19" t="s">
        <v>983</v>
      </c>
      <c r="D463" s="19" t="s">
        <v>1836</v>
      </c>
      <c r="E463" s="23">
        <v>232211</v>
      </c>
      <c r="F463" s="27" t="s">
        <v>1360</v>
      </c>
    </row>
    <row r="464" spans="1:6">
      <c r="A464" s="19">
        <v>463</v>
      </c>
      <c r="B464" s="23">
        <v>232220</v>
      </c>
      <c r="C464" s="19" t="s">
        <v>984</v>
      </c>
      <c r="D464" s="19" t="s">
        <v>1837</v>
      </c>
      <c r="E464" s="23">
        <v>232220</v>
      </c>
      <c r="F464" s="27" t="s">
        <v>1360</v>
      </c>
    </row>
    <row r="465" spans="1:6">
      <c r="A465" s="19">
        <v>464</v>
      </c>
      <c r="B465" s="23">
        <v>232238</v>
      </c>
      <c r="C465" s="19" t="s">
        <v>985</v>
      </c>
      <c r="D465" s="19" t="s">
        <v>1838</v>
      </c>
      <c r="E465" s="23">
        <v>232238</v>
      </c>
      <c r="F465" s="27" t="s">
        <v>1360</v>
      </c>
    </row>
    <row r="466" spans="1:6">
      <c r="A466" s="19">
        <v>465</v>
      </c>
      <c r="B466" s="23">
        <v>232246</v>
      </c>
      <c r="C466" s="19" t="s">
        <v>986</v>
      </c>
      <c r="D466" s="19" t="s">
        <v>1839</v>
      </c>
      <c r="E466" s="23">
        <v>232246</v>
      </c>
      <c r="F466" s="27" t="s">
        <v>1360</v>
      </c>
    </row>
    <row r="467" spans="1:6">
      <c r="A467" s="19">
        <v>466</v>
      </c>
      <c r="B467" s="23">
        <v>232254</v>
      </c>
      <c r="C467" s="19" t="s">
        <v>987</v>
      </c>
      <c r="D467" s="19" t="s">
        <v>1840</v>
      </c>
      <c r="E467" s="23">
        <v>232254</v>
      </c>
      <c r="F467" s="27" t="s">
        <v>1360</v>
      </c>
    </row>
    <row r="468" spans="1:6">
      <c r="A468" s="19">
        <v>467</v>
      </c>
      <c r="B468" s="23">
        <v>232262</v>
      </c>
      <c r="C468" s="19" t="s">
        <v>988</v>
      </c>
      <c r="D468" s="19" t="s">
        <v>1841</v>
      </c>
      <c r="E468" s="23">
        <v>232262</v>
      </c>
      <c r="F468" s="27" t="s">
        <v>1360</v>
      </c>
    </row>
    <row r="469" spans="1:6">
      <c r="A469" s="19">
        <v>468</v>
      </c>
      <c r="B469" s="23">
        <v>232271</v>
      </c>
      <c r="C469" s="19" t="s">
        <v>989</v>
      </c>
      <c r="D469" s="19" t="s">
        <v>1842</v>
      </c>
      <c r="E469" s="23">
        <v>232271</v>
      </c>
      <c r="F469" s="27" t="s">
        <v>1360</v>
      </c>
    </row>
    <row r="470" spans="1:6">
      <c r="A470" s="19">
        <v>469</v>
      </c>
      <c r="B470" s="23">
        <v>232289</v>
      </c>
      <c r="C470" s="19" t="s">
        <v>990</v>
      </c>
      <c r="D470" s="19" t="s">
        <v>1843</v>
      </c>
      <c r="E470" s="23">
        <v>232289</v>
      </c>
      <c r="F470" s="27" t="s">
        <v>1360</v>
      </c>
    </row>
    <row r="471" spans="1:6">
      <c r="A471" s="19">
        <v>470</v>
      </c>
      <c r="B471" s="23">
        <v>232297</v>
      </c>
      <c r="C471" s="19" t="s">
        <v>991</v>
      </c>
      <c r="D471" s="19" t="s">
        <v>1844</v>
      </c>
      <c r="E471" s="23">
        <v>232297</v>
      </c>
      <c r="F471" s="27" t="s">
        <v>1360</v>
      </c>
    </row>
    <row r="472" spans="1:6">
      <c r="A472" s="19">
        <v>471</v>
      </c>
      <c r="B472" s="23">
        <v>232301</v>
      </c>
      <c r="C472" s="19" t="s">
        <v>992</v>
      </c>
      <c r="D472" s="19" t="s">
        <v>1845</v>
      </c>
      <c r="E472" s="23">
        <v>232301</v>
      </c>
      <c r="F472" s="27" t="s">
        <v>1360</v>
      </c>
    </row>
    <row r="473" spans="1:6">
      <c r="A473" s="19">
        <v>472</v>
      </c>
      <c r="B473" s="23">
        <v>232319</v>
      </c>
      <c r="C473" s="19" t="s">
        <v>993</v>
      </c>
      <c r="D473" s="19" t="s">
        <v>1846</v>
      </c>
      <c r="E473" s="23">
        <v>232319</v>
      </c>
      <c r="F473" s="27" t="s">
        <v>1360</v>
      </c>
    </row>
    <row r="474" spans="1:6">
      <c r="A474" s="19">
        <v>473</v>
      </c>
      <c r="B474" s="23">
        <v>232327</v>
      </c>
      <c r="C474" s="19" t="s">
        <v>994</v>
      </c>
      <c r="D474" s="19" t="s">
        <v>1847</v>
      </c>
      <c r="E474" s="23">
        <v>232327</v>
      </c>
      <c r="F474" s="27" t="s">
        <v>1360</v>
      </c>
    </row>
    <row r="475" spans="1:6">
      <c r="A475" s="19">
        <v>474</v>
      </c>
      <c r="B475" s="23">
        <v>232335</v>
      </c>
      <c r="C475" s="19" t="s">
        <v>995</v>
      </c>
      <c r="D475" s="19" t="s">
        <v>1848</v>
      </c>
      <c r="E475" s="23">
        <v>232335</v>
      </c>
      <c r="F475" s="27" t="s">
        <v>1360</v>
      </c>
    </row>
    <row r="476" spans="1:6">
      <c r="A476" s="19">
        <v>475</v>
      </c>
      <c r="B476" s="23">
        <v>232343</v>
      </c>
      <c r="C476" s="19" t="s">
        <v>996</v>
      </c>
      <c r="D476" s="19" t="s">
        <v>2189</v>
      </c>
      <c r="E476" s="23">
        <v>232343</v>
      </c>
      <c r="F476" s="27" t="s">
        <v>1360</v>
      </c>
    </row>
    <row r="477" spans="1:6">
      <c r="A477" s="19">
        <v>476</v>
      </c>
      <c r="B477" s="23">
        <v>232351</v>
      </c>
      <c r="C477" s="19" t="s">
        <v>997</v>
      </c>
      <c r="D477" s="19" t="s">
        <v>1849</v>
      </c>
      <c r="E477" s="23">
        <v>232351</v>
      </c>
      <c r="F477" s="27" t="s">
        <v>1360</v>
      </c>
    </row>
    <row r="478" spans="1:6">
      <c r="A478" s="19">
        <v>477</v>
      </c>
      <c r="B478" s="23">
        <v>232360</v>
      </c>
      <c r="C478" s="19" t="s">
        <v>998</v>
      </c>
      <c r="D478" s="19" t="s">
        <v>1850</v>
      </c>
      <c r="E478" s="23">
        <v>232360</v>
      </c>
      <c r="F478" s="27" t="s">
        <v>1360</v>
      </c>
    </row>
    <row r="479" spans="1:6">
      <c r="A479" s="19">
        <v>478</v>
      </c>
      <c r="B479" s="23">
        <v>232378</v>
      </c>
      <c r="C479" s="19" t="s">
        <v>999</v>
      </c>
      <c r="D479" s="19" t="s">
        <v>1851</v>
      </c>
      <c r="E479" s="23">
        <v>232378</v>
      </c>
      <c r="F479" s="27" t="s">
        <v>1360</v>
      </c>
    </row>
    <row r="480" spans="1:6">
      <c r="A480" s="19">
        <v>479</v>
      </c>
      <c r="B480" s="23">
        <v>232386</v>
      </c>
      <c r="C480" s="19" t="s">
        <v>1000</v>
      </c>
      <c r="D480" s="19" t="s">
        <v>1852</v>
      </c>
      <c r="E480" s="23">
        <v>232386</v>
      </c>
      <c r="F480" s="27" t="s">
        <v>1360</v>
      </c>
    </row>
    <row r="481" spans="1:6">
      <c r="A481" s="19">
        <v>480</v>
      </c>
      <c r="B481" s="23">
        <v>242012</v>
      </c>
      <c r="C481" s="19" t="s">
        <v>1001</v>
      </c>
      <c r="D481" s="19" t="s">
        <v>1853</v>
      </c>
      <c r="E481" s="23">
        <v>242012</v>
      </c>
      <c r="F481" s="27" t="s">
        <v>1361</v>
      </c>
    </row>
    <row r="482" spans="1:6">
      <c r="A482" s="19">
        <v>481</v>
      </c>
      <c r="B482" s="23">
        <v>242021</v>
      </c>
      <c r="C482" s="19" t="s">
        <v>1002</v>
      </c>
      <c r="D482" s="19" t="s">
        <v>1854</v>
      </c>
      <c r="E482" s="23">
        <v>242021</v>
      </c>
      <c r="F482" s="27" t="s">
        <v>1361</v>
      </c>
    </row>
    <row r="483" spans="1:6">
      <c r="A483" s="19">
        <v>482</v>
      </c>
      <c r="B483" s="23">
        <v>242039</v>
      </c>
      <c r="C483" s="19" t="s">
        <v>1003</v>
      </c>
      <c r="D483" s="19" t="s">
        <v>1855</v>
      </c>
      <c r="E483" s="23">
        <v>242039</v>
      </c>
      <c r="F483" s="27" t="s">
        <v>1361</v>
      </c>
    </row>
    <row r="484" spans="1:6">
      <c r="A484" s="19">
        <v>483</v>
      </c>
      <c r="B484" s="23">
        <v>242047</v>
      </c>
      <c r="C484" s="19" t="s">
        <v>1004</v>
      </c>
      <c r="D484" s="19" t="s">
        <v>1856</v>
      </c>
      <c r="E484" s="23">
        <v>242047</v>
      </c>
      <c r="F484" s="27" t="s">
        <v>1361</v>
      </c>
    </row>
    <row r="485" spans="1:6">
      <c r="A485" s="19">
        <v>484</v>
      </c>
      <c r="B485" s="23">
        <v>242055</v>
      </c>
      <c r="C485" s="19" t="s">
        <v>1005</v>
      </c>
      <c r="D485" s="19" t="s">
        <v>1857</v>
      </c>
      <c r="E485" s="23">
        <v>242055</v>
      </c>
      <c r="F485" s="27" t="s">
        <v>1361</v>
      </c>
    </row>
    <row r="486" spans="1:6">
      <c r="A486" s="19">
        <v>485</v>
      </c>
      <c r="B486" s="23">
        <v>242071</v>
      </c>
      <c r="C486" s="19" t="s">
        <v>1006</v>
      </c>
      <c r="D486" s="19" t="s">
        <v>1858</v>
      </c>
      <c r="E486" s="23">
        <v>242071</v>
      </c>
      <c r="F486" s="27" t="s">
        <v>1361</v>
      </c>
    </row>
    <row r="487" spans="1:6">
      <c r="A487" s="19">
        <v>486</v>
      </c>
      <c r="B487" s="23">
        <v>242080</v>
      </c>
      <c r="C487" s="19" t="s">
        <v>1007</v>
      </c>
      <c r="D487" s="19" t="s">
        <v>1859</v>
      </c>
      <c r="E487" s="23">
        <v>242080</v>
      </c>
      <c r="F487" s="27" t="s">
        <v>1361</v>
      </c>
    </row>
    <row r="488" spans="1:6">
      <c r="A488" s="19">
        <v>487</v>
      </c>
      <c r="B488" s="23">
        <v>242098</v>
      </c>
      <c r="C488" s="19" t="s">
        <v>1008</v>
      </c>
      <c r="D488" s="19" t="s">
        <v>1860</v>
      </c>
      <c r="E488" s="23">
        <v>242098</v>
      </c>
      <c r="F488" s="27" t="s">
        <v>1361</v>
      </c>
    </row>
    <row r="489" spans="1:6">
      <c r="A489" s="19">
        <v>488</v>
      </c>
      <c r="B489" s="23">
        <v>242101</v>
      </c>
      <c r="C489" s="19" t="s">
        <v>1009</v>
      </c>
      <c r="D489" s="19" t="s">
        <v>1861</v>
      </c>
      <c r="E489" s="23">
        <v>242101</v>
      </c>
      <c r="F489" s="27" t="s">
        <v>1361</v>
      </c>
    </row>
    <row r="490" spans="1:6">
      <c r="A490" s="19">
        <v>489</v>
      </c>
      <c r="B490" s="23">
        <v>242110</v>
      </c>
      <c r="C490" s="19" t="s">
        <v>1010</v>
      </c>
      <c r="D490" s="19" t="s">
        <v>1862</v>
      </c>
      <c r="E490" s="23">
        <v>242110</v>
      </c>
      <c r="F490" s="27" t="s">
        <v>1361</v>
      </c>
    </row>
    <row r="491" spans="1:6">
      <c r="A491" s="19">
        <v>490</v>
      </c>
      <c r="B491" s="23">
        <v>242128</v>
      </c>
      <c r="C491" s="19" t="s">
        <v>1011</v>
      </c>
      <c r="D491" s="19" t="s">
        <v>1863</v>
      </c>
      <c r="E491" s="23">
        <v>242128</v>
      </c>
      <c r="F491" s="27" t="s">
        <v>1361</v>
      </c>
    </row>
    <row r="492" spans="1:6">
      <c r="A492" s="19">
        <v>491</v>
      </c>
      <c r="B492" s="23">
        <v>242144</v>
      </c>
      <c r="C492" s="19" t="s">
        <v>1012</v>
      </c>
      <c r="D492" s="19" t="s">
        <v>1864</v>
      </c>
      <c r="E492" s="23">
        <v>242144</v>
      </c>
      <c r="F492" s="27" t="s">
        <v>1361</v>
      </c>
    </row>
    <row r="493" spans="1:6">
      <c r="A493" s="19">
        <v>492</v>
      </c>
      <c r="B493" s="23">
        <v>242152</v>
      </c>
      <c r="C493" s="19" t="s">
        <v>1013</v>
      </c>
      <c r="D493" s="19" t="s">
        <v>1865</v>
      </c>
      <c r="E493" s="23">
        <v>242152</v>
      </c>
      <c r="F493" s="27" t="s">
        <v>1361</v>
      </c>
    </row>
    <row r="494" spans="1:6">
      <c r="A494" s="19">
        <v>493</v>
      </c>
      <c r="B494" s="23">
        <v>242161</v>
      </c>
      <c r="C494" s="19" t="s">
        <v>1014</v>
      </c>
      <c r="D494" s="19" t="s">
        <v>1866</v>
      </c>
      <c r="E494" s="23">
        <v>242161</v>
      </c>
      <c r="F494" s="27" t="s">
        <v>1361</v>
      </c>
    </row>
    <row r="495" spans="1:6">
      <c r="A495" s="19">
        <v>494</v>
      </c>
      <c r="B495" s="23">
        <v>252018</v>
      </c>
      <c r="C495" s="19" t="s">
        <v>1015</v>
      </c>
      <c r="D495" s="19" t="s">
        <v>1867</v>
      </c>
      <c r="E495" s="23">
        <v>252018</v>
      </c>
      <c r="F495" s="27" t="s">
        <v>1362</v>
      </c>
    </row>
    <row r="496" spans="1:6">
      <c r="A496" s="19">
        <v>495</v>
      </c>
      <c r="B496" s="23">
        <v>252026</v>
      </c>
      <c r="C496" s="19" t="s">
        <v>1016</v>
      </c>
      <c r="D496" s="19" t="s">
        <v>1868</v>
      </c>
      <c r="E496" s="23">
        <v>252026</v>
      </c>
      <c r="F496" s="27" t="s">
        <v>1362</v>
      </c>
    </row>
    <row r="497" spans="1:6">
      <c r="A497" s="19">
        <v>496</v>
      </c>
      <c r="B497" s="23">
        <v>252034</v>
      </c>
      <c r="C497" s="19" t="s">
        <v>1017</v>
      </c>
      <c r="D497" s="19" t="s">
        <v>1869</v>
      </c>
      <c r="E497" s="23">
        <v>252034</v>
      </c>
      <c r="F497" s="27" t="s">
        <v>1362</v>
      </c>
    </row>
    <row r="498" spans="1:6">
      <c r="A498" s="19">
        <v>497</v>
      </c>
      <c r="B498" s="23">
        <v>252042</v>
      </c>
      <c r="C498" s="19" t="s">
        <v>1018</v>
      </c>
      <c r="D498" s="19" t="s">
        <v>1870</v>
      </c>
      <c r="E498" s="23">
        <v>252042</v>
      </c>
      <c r="F498" s="27" t="s">
        <v>1362</v>
      </c>
    </row>
    <row r="499" spans="1:6">
      <c r="A499" s="19">
        <v>498</v>
      </c>
      <c r="B499" s="23">
        <v>252069</v>
      </c>
      <c r="C499" s="19" t="s">
        <v>1019</v>
      </c>
      <c r="D499" s="19" t="s">
        <v>1871</v>
      </c>
      <c r="E499" s="23">
        <v>252069</v>
      </c>
      <c r="F499" s="27" t="s">
        <v>1362</v>
      </c>
    </row>
    <row r="500" spans="1:6">
      <c r="A500" s="19">
        <v>499</v>
      </c>
      <c r="B500" s="23">
        <v>252077</v>
      </c>
      <c r="C500" s="19" t="s">
        <v>1020</v>
      </c>
      <c r="D500" s="19" t="s">
        <v>1872</v>
      </c>
      <c r="E500" s="23">
        <v>252077</v>
      </c>
      <c r="F500" s="27" t="s">
        <v>1362</v>
      </c>
    </row>
    <row r="501" spans="1:6">
      <c r="A501" s="19">
        <v>500</v>
      </c>
      <c r="B501" s="23">
        <v>252085</v>
      </c>
      <c r="C501" s="19" t="s">
        <v>1021</v>
      </c>
      <c r="D501" s="19" t="s">
        <v>1873</v>
      </c>
      <c r="E501" s="23">
        <v>252085</v>
      </c>
      <c r="F501" s="27" t="s">
        <v>1362</v>
      </c>
    </row>
    <row r="502" spans="1:6">
      <c r="A502" s="19">
        <v>501</v>
      </c>
      <c r="B502" s="23">
        <v>252093</v>
      </c>
      <c r="C502" s="19" t="s">
        <v>1022</v>
      </c>
      <c r="D502" s="19" t="s">
        <v>2190</v>
      </c>
      <c r="E502" s="23">
        <v>252093</v>
      </c>
      <c r="F502" s="27" t="s">
        <v>1362</v>
      </c>
    </row>
    <row r="503" spans="1:6">
      <c r="A503" s="19">
        <v>502</v>
      </c>
      <c r="B503" s="23">
        <v>252107</v>
      </c>
      <c r="C503" s="19" t="s">
        <v>1023</v>
      </c>
      <c r="D503" s="19" t="s">
        <v>1874</v>
      </c>
      <c r="E503" s="23">
        <v>252107</v>
      </c>
      <c r="F503" s="27" t="s">
        <v>1362</v>
      </c>
    </row>
    <row r="504" spans="1:6">
      <c r="A504" s="19">
        <v>503</v>
      </c>
      <c r="B504" s="23">
        <v>252115</v>
      </c>
      <c r="C504" s="19" t="s">
        <v>1024</v>
      </c>
      <c r="D504" s="19" t="s">
        <v>2191</v>
      </c>
      <c r="E504" s="23">
        <v>252115</v>
      </c>
      <c r="F504" s="27" t="s">
        <v>1362</v>
      </c>
    </row>
    <row r="505" spans="1:6">
      <c r="A505" s="19">
        <v>504</v>
      </c>
      <c r="B505" s="23">
        <v>252123</v>
      </c>
      <c r="C505" s="19" t="s">
        <v>1025</v>
      </c>
      <c r="D505" s="19" t="s">
        <v>1875</v>
      </c>
      <c r="E505" s="23">
        <v>252123</v>
      </c>
      <c r="F505" s="27" t="s">
        <v>1362</v>
      </c>
    </row>
    <row r="506" spans="1:6">
      <c r="A506" s="19">
        <v>505</v>
      </c>
      <c r="B506" s="23">
        <v>252131</v>
      </c>
      <c r="C506" s="19" t="s">
        <v>1026</v>
      </c>
      <c r="D506" s="19" t="s">
        <v>1876</v>
      </c>
      <c r="E506" s="23">
        <v>252131</v>
      </c>
      <c r="F506" s="27" t="s">
        <v>1362</v>
      </c>
    </row>
    <row r="507" spans="1:6">
      <c r="A507" s="19">
        <v>506</v>
      </c>
      <c r="B507" s="23">
        <v>252140</v>
      </c>
      <c r="C507" s="19" t="s">
        <v>1027</v>
      </c>
      <c r="D507" s="19" t="s">
        <v>2192</v>
      </c>
      <c r="E507" s="23">
        <v>252140</v>
      </c>
      <c r="F507" s="27" t="s">
        <v>1362</v>
      </c>
    </row>
    <row r="508" spans="1:6">
      <c r="A508" s="19">
        <v>507</v>
      </c>
      <c r="B508" s="23">
        <v>261009</v>
      </c>
      <c r="C508" s="19" t="s">
        <v>1028</v>
      </c>
      <c r="D508" s="19" t="s">
        <v>1877</v>
      </c>
      <c r="E508" s="23">
        <v>261009</v>
      </c>
      <c r="F508" s="27" t="s">
        <v>1363</v>
      </c>
    </row>
    <row r="509" spans="1:6">
      <c r="A509" s="19">
        <v>508</v>
      </c>
      <c r="B509" s="23">
        <v>262013</v>
      </c>
      <c r="C509" s="19" t="s">
        <v>1029</v>
      </c>
      <c r="D509" s="19" t="s">
        <v>1878</v>
      </c>
      <c r="E509" s="23">
        <v>262013</v>
      </c>
      <c r="F509" s="27" t="s">
        <v>1363</v>
      </c>
    </row>
    <row r="510" spans="1:6">
      <c r="A510" s="19">
        <v>509</v>
      </c>
      <c r="B510" s="23">
        <v>262021</v>
      </c>
      <c r="C510" s="19" t="s">
        <v>1030</v>
      </c>
      <c r="D510" s="19" t="s">
        <v>1879</v>
      </c>
      <c r="E510" s="23">
        <v>262021</v>
      </c>
      <c r="F510" s="27" t="s">
        <v>1363</v>
      </c>
    </row>
    <row r="511" spans="1:6">
      <c r="A511" s="19">
        <v>510</v>
      </c>
      <c r="B511" s="23">
        <v>262030</v>
      </c>
      <c r="C511" s="19" t="s">
        <v>1031</v>
      </c>
      <c r="D511" s="19" t="s">
        <v>1880</v>
      </c>
      <c r="E511" s="23">
        <v>262030</v>
      </c>
      <c r="F511" s="27" t="s">
        <v>1363</v>
      </c>
    </row>
    <row r="512" spans="1:6">
      <c r="A512" s="19">
        <v>511</v>
      </c>
      <c r="B512" s="23">
        <v>262048</v>
      </c>
      <c r="C512" s="19" t="s">
        <v>1032</v>
      </c>
      <c r="D512" s="19" t="s">
        <v>1881</v>
      </c>
      <c r="E512" s="23">
        <v>262048</v>
      </c>
      <c r="F512" s="27" t="s">
        <v>1363</v>
      </c>
    </row>
    <row r="513" spans="1:6">
      <c r="A513" s="19">
        <v>512</v>
      </c>
      <c r="B513" s="23">
        <v>262056</v>
      </c>
      <c r="C513" s="19" t="s">
        <v>1033</v>
      </c>
      <c r="D513" s="19" t="s">
        <v>1882</v>
      </c>
      <c r="E513" s="23">
        <v>262056</v>
      </c>
      <c r="F513" s="27" t="s">
        <v>1363</v>
      </c>
    </row>
    <row r="514" spans="1:6">
      <c r="A514" s="19">
        <v>513</v>
      </c>
      <c r="B514" s="23">
        <v>262064</v>
      </c>
      <c r="C514" s="19" t="s">
        <v>1034</v>
      </c>
      <c r="D514" s="19" t="s">
        <v>1883</v>
      </c>
      <c r="E514" s="23">
        <v>262064</v>
      </c>
      <c r="F514" s="27" t="s">
        <v>1363</v>
      </c>
    </row>
    <row r="515" spans="1:6">
      <c r="A515" s="19">
        <v>514</v>
      </c>
      <c r="B515" s="23">
        <v>262072</v>
      </c>
      <c r="C515" s="19" t="s">
        <v>1035</v>
      </c>
      <c r="D515" s="19" t="s">
        <v>1884</v>
      </c>
      <c r="E515" s="23">
        <v>262072</v>
      </c>
      <c r="F515" s="27" t="s">
        <v>1363</v>
      </c>
    </row>
    <row r="516" spans="1:6">
      <c r="A516" s="19">
        <v>515</v>
      </c>
      <c r="B516" s="23">
        <v>262081</v>
      </c>
      <c r="C516" s="19" t="s">
        <v>1036</v>
      </c>
      <c r="D516" s="19" t="s">
        <v>1885</v>
      </c>
      <c r="E516" s="23">
        <v>262081</v>
      </c>
      <c r="F516" s="27" t="s">
        <v>1363</v>
      </c>
    </row>
    <row r="517" spans="1:6">
      <c r="A517" s="19">
        <v>516</v>
      </c>
      <c r="B517" s="23">
        <v>262099</v>
      </c>
      <c r="C517" s="19" t="s">
        <v>1037</v>
      </c>
      <c r="D517" s="19" t="s">
        <v>1886</v>
      </c>
      <c r="E517" s="23">
        <v>262099</v>
      </c>
      <c r="F517" s="27" t="s">
        <v>1363</v>
      </c>
    </row>
    <row r="518" spans="1:6">
      <c r="A518" s="19">
        <v>517</v>
      </c>
      <c r="B518" s="23">
        <v>262102</v>
      </c>
      <c r="C518" s="19" t="s">
        <v>1038</v>
      </c>
      <c r="D518" s="19" t="s">
        <v>1887</v>
      </c>
      <c r="E518" s="23">
        <v>262102</v>
      </c>
      <c r="F518" s="27" t="s">
        <v>1363</v>
      </c>
    </row>
    <row r="519" spans="1:6">
      <c r="A519" s="19">
        <v>518</v>
      </c>
      <c r="B519" s="23">
        <v>262111</v>
      </c>
      <c r="C519" s="19" t="s">
        <v>1039</v>
      </c>
      <c r="D519" s="19" t="s">
        <v>1888</v>
      </c>
      <c r="E519" s="23">
        <v>262111</v>
      </c>
      <c r="F519" s="27" t="s">
        <v>1363</v>
      </c>
    </row>
    <row r="520" spans="1:6">
      <c r="A520" s="19">
        <v>519</v>
      </c>
      <c r="B520" s="23">
        <v>262129</v>
      </c>
      <c r="C520" s="19" t="s">
        <v>1040</v>
      </c>
      <c r="D520" s="19" t="s">
        <v>1889</v>
      </c>
      <c r="E520" s="23">
        <v>262129</v>
      </c>
      <c r="F520" s="27" t="s">
        <v>1363</v>
      </c>
    </row>
    <row r="521" spans="1:6">
      <c r="A521" s="19">
        <v>520</v>
      </c>
      <c r="B521" s="23">
        <v>262137</v>
      </c>
      <c r="C521" s="19" t="s">
        <v>1041</v>
      </c>
      <c r="D521" s="19" t="s">
        <v>1890</v>
      </c>
      <c r="E521" s="23">
        <v>262137</v>
      </c>
      <c r="F521" s="27" t="s">
        <v>1363</v>
      </c>
    </row>
    <row r="522" spans="1:6">
      <c r="A522" s="19">
        <v>521</v>
      </c>
      <c r="B522" s="23">
        <v>262145</v>
      </c>
      <c r="C522" s="19" t="s">
        <v>1042</v>
      </c>
      <c r="D522" s="19" t="s">
        <v>1891</v>
      </c>
      <c r="E522" s="23">
        <v>262145</v>
      </c>
      <c r="F522" s="27" t="s">
        <v>1363</v>
      </c>
    </row>
    <row r="523" spans="1:6">
      <c r="A523" s="19">
        <v>522</v>
      </c>
      <c r="B523" s="23">
        <v>271004</v>
      </c>
      <c r="C523" s="19" t="s">
        <v>1043</v>
      </c>
      <c r="D523" s="19" t="s">
        <v>1892</v>
      </c>
      <c r="E523" s="23">
        <v>271004</v>
      </c>
      <c r="F523" s="27" t="s">
        <v>1364</v>
      </c>
    </row>
    <row r="524" spans="1:6">
      <c r="A524" s="19">
        <v>523</v>
      </c>
      <c r="B524" s="23">
        <v>271403</v>
      </c>
      <c r="C524" s="19" t="s">
        <v>1044</v>
      </c>
      <c r="D524" s="19" t="s">
        <v>1893</v>
      </c>
      <c r="E524" s="23">
        <v>271403</v>
      </c>
      <c r="F524" s="27" t="s">
        <v>1364</v>
      </c>
    </row>
    <row r="525" spans="1:6">
      <c r="A525" s="19">
        <v>524</v>
      </c>
      <c r="B525" s="23">
        <v>272027</v>
      </c>
      <c r="C525" s="19" t="s">
        <v>1045</v>
      </c>
      <c r="D525" s="19" t="s">
        <v>1894</v>
      </c>
      <c r="E525" s="23">
        <v>272027</v>
      </c>
      <c r="F525" s="27" t="s">
        <v>1364</v>
      </c>
    </row>
    <row r="526" spans="1:6">
      <c r="A526" s="19">
        <v>525</v>
      </c>
      <c r="B526" s="23">
        <v>272035</v>
      </c>
      <c r="C526" s="19" t="s">
        <v>1046</v>
      </c>
      <c r="D526" s="19" t="s">
        <v>1895</v>
      </c>
      <c r="E526" s="23">
        <v>272035</v>
      </c>
      <c r="F526" s="27" t="s">
        <v>1364</v>
      </c>
    </row>
    <row r="527" spans="1:6">
      <c r="A527" s="19">
        <v>526</v>
      </c>
      <c r="B527" s="23">
        <v>272043</v>
      </c>
      <c r="C527" s="19" t="s">
        <v>1047</v>
      </c>
      <c r="D527" s="19" t="s">
        <v>1896</v>
      </c>
      <c r="E527" s="23">
        <v>272043</v>
      </c>
      <c r="F527" s="27" t="s">
        <v>1364</v>
      </c>
    </row>
    <row r="528" spans="1:6">
      <c r="A528" s="19">
        <v>527</v>
      </c>
      <c r="B528" s="23">
        <v>272051</v>
      </c>
      <c r="C528" s="19" t="s">
        <v>1048</v>
      </c>
      <c r="D528" s="19" t="s">
        <v>1897</v>
      </c>
      <c r="E528" s="23">
        <v>272051</v>
      </c>
      <c r="F528" s="27" t="s">
        <v>1364</v>
      </c>
    </row>
    <row r="529" spans="1:6">
      <c r="A529" s="19">
        <v>528</v>
      </c>
      <c r="B529" s="23">
        <v>272060</v>
      </c>
      <c r="C529" s="19" t="s">
        <v>1049</v>
      </c>
      <c r="D529" s="19" t="s">
        <v>1898</v>
      </c>
      <c r="E529" s="23">
        <v>272060</v>
      </c>
      <c r="F529" s="27" t="s">
        <v>1364</v>
      </c>
    </row>
    <row r="530" spans="1:6">
      <c r="A530" s="19">
        <v>529</v>
      </c>
      <c r="B530" s="23">
        <v>272078</v>
      </c>
      <c r="C530" s="19" t="s">
        <v>1050</v>
      </c>
      <c r="D530" s="19" t="s">
        <v>1899</v>
      </c>
      <c r="E530" s="23">
        <v>272078</v>
      </c>
      <c r="F530" s="27" t="s">
        <v>1364</v>
      </c>
    </row>
    <row r="531" spans="1:6">
      <c r="A531" s="19">
        <v>530</v>
      </c>
      <c r="B531" s="23">
        <v>272086</v>
      </c>
      <c r="C531" s="19" t="s">
        <v>1051</v>
      </c>
      <c r="D531" s="19" t="s">
        <v>1900</v>
      </c>
      <c r="E531" s="23">
        <v>272086</v>
      </c>
      <c r="F531" s="27" t="s">
        <v>1364</v>
      </c>
    </row>
    <row r="532" spans="1:6">
      <c r="A532" s="19">
        <v>531</v>
      </c>
      <c r="B532" s="23">
        <v>272094</v>
      </c>
      <c r="C532" s="19" t="s">
        <v>1052</v>
      </c>
      <c r="D532" s="19" t="s">
        <v>1901</v>
      </c>
      <c r="E532" s="23">
        <v>272094</v>
      </c>
      <c r="F532" s="27" t="s">
        <v>1364</v>
      </c>
    </row>
    <row r="533" spans="1:6">
      <c r="A533" s="19">
        <v>532</v>
      </c>
      <c r="B533" s="23">
        <v>272108</v>
      </c>
      <c r="C533" s="19" t="s">
        <v>1053</v>
      </c>
      <c r="D533" s="19" t="s">
        <v>1902</v>
      </c>
      <c r="E533" s="23">
        <v>272108</v>
      </c>
      <c r="F533" s="27" t="s">
        <v>1364</v>
      </c>
    </row>
    <row r="534" spans="1:6">
      <c r="A534" s="19">
        <v>533</v>
      </c>
      <c r="B534" s="23">
        <v>272116</v>
      </c>
      <c r="C534" s="19" t="s">
        <v>1054</v>
      </c>
      <c r="D534" s="19" t="s">
        <v>1903</v>
      </c>
      <c r="E534" s="23">
        <v>272116</v>
      </c>
      <c r="F534" s="27" t="s">
        <v>1364</v>
      </c>
    </row>
    <row r="535" spans="1:6">
      <c r="A535" s="19">
        <v>534</v>
      </c>
      <c r="B535" s="23">
        <v>272124</v>
      </c>
      <c r="C535" s="19" t="s">
        <v>1055</v>
      </c>
      <c r="D535" s="19" t="s">
        <v>1904</v>
      </c>
      <c r="E535" s="23">
        <v>272124</v>
      </c>
      <c r="F535" s="27" t="s">
        <v>1364</v>
      </c>
    </row>
    <row r="536" spans="1:6">
      <c r="A536" s="19">
        <v>535</v>
      </c>
      <c r="B536" s="23">
        <v>272132</v>
      </c>
      <c r="C536" s="19" t="s">
        <v>1056</v>
      </c>
      <c r="D536" s="19" t="s">
        <v>1905</v>
      </c>
      <c r="E536" s="23">
        <v>272132</v>
      </c>
      <c r="F536" s="27" t="s">
        <v>1364</v>
      </c>
    </row>
    <row r="537" spans="1:6">
      <c r="A537" s="19">
        <v>536</v>
      </c>
      <c r="B537" s="23">
        <v>272141</v>
      </c>
      <c r="C537" s="19" t="s">
        <v>1057</v>
      </c>
      <c r="D537" s="19" t="s">
        <v>1906</v>
      </c>
      <c r="E537" s="23">
        <v>272141</v>
      </c>
      <c r="F537" s="27" t="s">
        <v>1364</v>
      </c>
    </row>
    <row r="538" spans="1:6">
      <c r="A538" s="19">
        <v>537</v>
      </c>
      <c r="B538" s="23">
        <v>272159</v>
      </c>
      <c r="C538" s="19" t="s">
        <v>1058</v>
      </c>
      <c r="D538" s="19" t="s">
        <v>1907</v>
      </c>
      <c r="E538" s="23">
        <v>272159</v>
      </c>
      <c r="F538" s="27" t="s">
        <v>1364</v>
      </c>
    </row>
    <row r="539" spans="1:6">
      <c r="A539" s="19">
        <v>538</v>
      </c>
      <c r="B539" s="23">
        <v>272167</v>
      </c>
      <c r="C539" s="19" t="s">
        <v>1059</v>
      </c>
      <c r="D539" s="19" t="s">
        <v>1908</v>
      </c>
      <c r="E539" s="23">
        <v>272167</v>
      </c>
      <c r="F539" s="27" t="s">
        <v>1364</v>
      </c>
    </row>
    <row r="540" spans="1:6">
      <c r="A540" s="19">
        <v>539</v>
      </c>
      <c r="B540" s="23">
        <v>272175</v>
      </c>
      <c r="C540" s="19" t="s">
        <v>1060</v>
      </c>
      <c r="D540" s="19" t="s">
        <v>1909</v>
      </c>
      <c r="E540" s="23">
        <v>272175</v>
      </c>
      <c r="F540" s="27" t="s">
        <v>1364</v>
      </c>
    </row>
    <row r="541" spans="1:6">
      <c r="A541" s="19">
        <v>540</v>
      </c>
      <c r="B541" s="23">
        <v>272183</v>
      </c>
      <c r="C541" s="19" t="s">
        <v>1061</v>
      </c>
      <c r="D541" s="19" t="s">
        <v>1910</v>
      </c>
      <c r="E541" s="23">
        <v>272183</v>
      </c>
      <c r="F541" s="27" t="s">
        <v>1364</v>
      </c>
    </row>
    <row r="542" spans="1:6">
      <c r="A542" s="19">
        <v>541</v>
      </c>
      <c r="B542" s="23">
        <v>272191</v>
      </c>
      <c r="C542" s="19" t="s">
        <v>1062</v>
      </c>
      <c r="D542" s="19" t="s">
        <v>1911</v>
      </c>
      <c r="E542" s="23">
        <v>272191</v>
      </c>
      <c r="F542" s="27" t="s">
        <v>1364</v>
      </c>
    </row>
    <row r="543" spans="1:6">
      <c r="A543" s="19">
        <v>542</v>
      </c>
      <c r="B543" s="23">
        <v>272205</v>
      </c>
      <c r="C543" s="19" t="s">
        <v>1063</v>
      </c>
      <c r="D543" s="19" t="s">
        <v>1912</v>
      </c>
      <c r="E543" s="23">
        <v>272205</v>
      </c>
      <c r="F543" s="27" t="s">
        <v>1364</v>
      </c>
    </row>
    <row r="544" spans="1:6">
      <c r="A544" s="19">
        <v>543</v>
      </c>
      <c r="B544" s="23">
        <v>272213</v>
      </c>
      <c r="C544" s="19" t="s">
        <v>1064</v>
      </c>
      <c r="D544" s="19" t="s">
        <v>1913</v>
      </c>
      <c r="E544" s="23">
        <v>272213</v>
      </c>
      <c r="F544" s="27" t="s">
        <v>1364</v>
      </c>
    </row>
    <row r="545" spans="1:6">
      <c r="A545" s="19">
        <v>544</v>
      </c>
      <c r="B545" s="23">
        <v>272221</v>
      </c>
      <c r="C545" s="19" t="s">
        <v>1065</v>
      </c>
      <c r="D545" s="19" t="s">
        <v>1914</v>
      </c>
      <c r="E545" s="23">
        <v>272221</v>
      </c>
      <c r="F545" s="27" t="s">
        <v>1364</v>
      </c>
    </row>
    <row r="546" spans="1:6">
      <c r="A546" s="19">
        <v>545</v>
      </c>
      <c r="B546" s="23">
        <v>272230</v>
      </c>
      <c r="C546" s="19" t="s">
        <v>1066</v>
      </c>
      <c r="D546" s="19" t="s">
        <v>1915</v>
      </c>
      <c r="E546" s="23">
        <v>272230</v>
      </c>
      <c r="F546" s="27" t="s">
        <v>1364</v>
      </c>
    </row>
    <row r="547" spans="1:6">
      <c r="A547" s="19">
        <v>546</v>
      </c>
      <c r="B547" s="23">
        <v>272248</v>
      </c>
      <c r="C547" s="19" t="s">
        <v>1067</v>
      </c>
      <c r="D547" s="19" t="s">
        <v>1916</v>
      </c>
      <c r="E547" s="23">
        <v>272248</v>
      </c>
      <c r="F547" s="27" t="s">
        <v>1364</v>
      </c>
    </row>
    <row r="548" spans="1:6">
      <c r="A548" s="19">
        <v>547</v>
      </c>
      <c r="B548" s="23">
        <v>272256</v>
      </c>
      <c r="C548" s="19" t="s">
        <v>1068</v>
      </c>
      <c r="D548" s="19" t="s">
        <v>1917</v>
      </c>
      <c r="E548" s="23">
        <v>272256</v>
      </c>
      <c r="F548" s="27" t="s">
        <v>1364</v>
      </c>
    </row>
    <row r="549" spans="1:6">
      <c r="A549" s="19">
        <v>548</v>
      </c>
      <c r="B549" s="23">
        <v>272264</v>
      </c>
      <c r="C549" s="19" t="s">
        <v>1069</v>
      </c>
      <c r="D549" s="19" t="s">
        <v>1918</v>
      </c>
      <c r="E549" s="23">
        <v>272264</v>
      </c>
      <c r="F549" s="27" t="s">
        <v>1364</v>
      </c>
    </row>
    <row r="550" spans="1:6">
      <c r="A550" s="19">
        <v>549</v>
      </c>
      <c r="B550" s="23">
        <v>272272</v>
      </c>
      <c r="C550" s="19" t="s">
        <v>1070</v>
      </c>
      <c r="D550" s="19" t="s">
        <v>1919</v>
      </c>
      <c r="E550" s="23">
        <v>272272</v>
      </c>
      <c r="F550" s="27" t="s">
        <v>1364</v>
      </c>
    </row>
    <row r="551" spans="1:6">
      <c r="A551" s="19">
        <v>550</v>
      </c>
      <c r="B551" s="23">
        <v>272281</v>
      </c>
      <c r="C551" s="19" t="s">
        <v>1071</v>
      </c>
      <c r="D551" s="19" t="s">
        <v>1920</v>
      </c>
      <c r="E551" s="23">
        <v>272281</v>
      </c>
      <c r="F551" s="27" t="s">
        <v>1364</v>
      </c>
    </row>
    <row r="552" spans="1:6">
      <c r="A552" s="19">
        <v>551</v>
      </c>
      <c r="B552" s="23">
        <v>272299</v>
      </c>
      <c r="C552" s="19" t="s">
        <v>1072</v>
      </c>
      <c r="D552" s="19" t="s">
        <v>1921</v>
      </c>
      <c r="E552" s="23">
        <v>272299</v>
      </c>
      <c r="F552" s="27" t="s">
        <v>1364</v>
      </c>
    </row>
    <row r="553" spans="1:6">
      <c r="A553" s="19">
        <v>552</v>
      </c>
      <c r="B553" s="23">
        <v>272302</v>
      </c>
      <c r="C553" s="19" t="s">
        <v>1073</v>
      </c>
      <c r="D553" s="19" t="s">
        <v>1922</v>
      </c>
      <c r="E553" s="23">
        <v>272302</v>
      </c>
      <c r="F553" s="27" t="s">
        <v>1364</v>
      </c>
    </row>
    <row r="554" spans="1:6">
      <c r="A554" s="19">
        <v>553</v>
      </c>
      <c r="B554" s="23">
        <v>272311</v>
      </c>
      <c r="C554" s="19" t="s">
        <v>1074</v>
      </c>
      <c r="D554" s="19" t="s">
        <v>1923</v>
      </c>
      <c r="E554" s="23">
        <v>272311</v>
      </c>
      <c r="F554" s="27" t="s">
        <v>1364</v>
      </c>
    </row>
    <row r="555" spans="1:6">
      <c r="A555" s="19">
        <v>554</v>
      </c>
      <c r="B555" s="23">
        <v>272329</v>
      </c>
      <c r="C555" s="19" t="s">
        <v>1075</v>
      </c>
      <c r="D555" s="19" t="s">
        <v>1924</v>
      </c>
      <c r="E555" s="23">
        <v>272329</v>
      </c>
      <c r="F555" s="27" t="s">
        <v>1364</v>
      </c>
    </row>
    <row r="556" spans="1:6">
      <c r="A556" s="19">
        <v>555</v>
      </c>
      <c r="B556" s="23">
        <v>281000</v>
      </c>
      <c r="C556" s="19" t="s">
        <v>1076</v>
      </c>
      <c r="D556" s="19" t="s">
        <v>1925</v>
      </c>
      <c r="E556" s="23">
        <v>281000</v>
      </c>
      <c r="F556" s="27" t="s">
        <v>1365</v>
      </c>
    </row>
    <row r="557" spans="1:6">
      <c r="A557" s="19">
        <v>556</v>
      </c>
      <c r="B557" s="23">
        <v>282014</v>
      </c>
      <c r="C557" s="19" t="s">
        <v>1077</v>
      </c>
      <c r="D557" s="19" t="s">
        <v>1926</v>
      </c>
      <c r="E557" s="23">
        <v>282014</v>
      </c>
      <c r="F557" s="27" t="s">
        <v>1365</v>
      </c>
    </row>
    <row r="558" spans="1:6">
      <c r="A558" s="19">
        <v>557</v>
      </c>
      <c r="B558" s="23">
        <v>282022</v>
      </c>
      <c r="C558" s="19" t="s">
        <v>1078</v>
      </c>
      <c r="D558" s="19" t="s">
        <v>1927</v>
      </c>
      <c r="E558" s="23">
        <v>282022</v>
      </c>
      <c r="F558" s="27" t="s">
        <v>1365</v>
      </c>
    </row>
    <row r="559" spans="1:6">
      <c r="A559" s="19">
        <v>558</v>
      </c>
      <c r="B559" s="23">
        <v>282031</v>
      </c>
      <c r="C559" s="19" t="s">
        <v>1079</v>
      </c>
      <c r="D559" s="19" t="s">
        <v>1928</v>
      </c>
      <c r="E559" s="23">
        <v>282031</v>
      </c>
      <c r="F559" s="27" t="s">
        <v>1365</v>
      </c>
    </row>
    <row r="560" spans="1:6">
      <c r="A560" s="19">
        <v>559</v>
      </c>
      <c r="B560" s="23">
        <v>282049</v>
      </c>
      <c r="C560" s="19" t="s">
        <v>1080</v>
      </c>
      <c r="D560" s="19" t="s">
        <v>1929</v>
      </c>
      <c r="E560" s="23">
        <v>282049</v>
      </c>
      <c r="F560" s="27" t="s">
        <v>1365</v>
      </c>
    </row>
    <row r="561" spans="1:6">
      <c r="A561" s="19">
        <v>560</v>
      </c>
      <c r="B561" s="23">
        <v>282057</v>
      </c>
      <c r="C561" s="19" t="s">
        <v>1081</v>
      </c>
      <c r="D561" s="19" t="s">
        <v>1930</v>
      </c>
      <c r="E561" s="23">
        <v>282057</v>
      </c>
      <c r="F561" s="27" t="s">
        <v>1365</v>
      </c>
    </row>
    <row r="562" spans="1:6">
      <c r="A562" s="19">
        <v>561</v>
      </c>
      <c r="B562" s="23">
        <v>282065</v>
      </c>
      <c r="C562" s="19" t="s">
        <v>1082</v>
      </c>
      <c r="D562" s="19" t="s">
        <v>1931</v>
      </c>
      <c r="E562" s="23">
        <v>282065</v>
      </c>
      <c r="F562" s="27" t="s">
        <v>1365</v>
      </c>
    </row>
    <row r="563" spans="1:6">
      <c r="A563" s="19">
        <v>562</v>
      </c>
      <c r="B563" s="23">
        <v>282073</v>
      </c>
      <c r="C563" s="19" t="s">
        <v>1083</v>
      </c>
      <c r="D563" s="19" t="s">
        <v>1932</v>
      </c>
      <c r="E563" s="23">
        <v>282073</v>
      </c>
      <c r="F563" s="27" t="s">
        <v>1365</v>
      </c>
    </row>
    <row r="564" spans="1:6">
      <c r="A564" s="19">
        <v>563</v>
      </c>
      <c r="B564" s="23">
        <v>282081</v>
      </c>
      <c r="C564" s="19" t="s">
        <v>1084</v>
      </c>
      <c r="D564" s="19" t="s">
        <v>1933</v>
      </c>
      <c r="E564" s="23">
        <v>282081</v>
      </c>
      <c r="F564" s="27" t="s">
        <v>1365</v>
      </c>
    </row>
    <row r="565" spans="1:6">
      <c r="A565" s="19">
        <v>564</v>
      </c>
      <c r="B565" s="23">
        <v>282090</v>
      </c>
      <c r="C565" s="19" t="s">
        <v>1085</v>
      </c>
      <c r="D565" s="19" t="s">
        <v>1934</v>
      </c>
      <c r="E565" s="23">
        <v>282090</v>
      </c>
      <c r="F565" s="27" t="s">
        <v>1365</v>
      </c>
    </row>
    <row r="566" spans="1:6">
      <c r="A566" s="19">
        <v>565</v>
      </c>
      <c r="B566" s="23">
        <v>282103</v>
      </c>
      <c r="C566" s="19" t="s">
        <v>1086</v>
      </c>
      <c r="D566" s="19" t="s">
        <v>1935</v>
      </c>
      <c r="E566" s="23">
        <v>282103</v>
      </c>
      <c r="F566" s="27" t="s">
        <v>1365</v>
      </c>
    </row>
    <row r="567" spans="1:6">
      <c r="A567" s="19">
        <v>566</v>
      </c>
      <c r="B567" s="23">
        <v>282120</v>
      </c>
      <c r="C567" s="19" t="s">
        <v>1087</v>
      </c>
      <c r="D567" s="19" t="s">
        <v>1936</v>
      </c>
      <c r="E567" s="23">
        <v>282120</v>
      </c>
      <c r="F567" s="27" t="s">
        <v>1365</v>
      </c>
    </row>
    <row r="568" spans="1:6">
      <c r="A568" s="19">
        <v>567</v>
      </c>
      <c r="B568" s="23">
        <v>282138</v>
      </c>
      <c r="C568" s="19" t="s">
        <v>1088</v>
      </c>
      <c r="D568" s="19" t="s">
        <v>1937</v>
      </c>
      <c r="E568" s="23">
        <v>282138</v>
      </c>
      <c r="F568" s="27" t="s">
        <v>1365</v>
      </c>
    </row>
    <row r="569" spans="1:6">
      <c r="A569" s="19">
        <v>568</v>
      </c>
      <c r="B569" s="23">
        <v>282146</v>
      </c>
      <c r="C569" s="19" t="s">
        <v>1089</v>
      </c>
      <c r="D569" s="19" t="s">
        <v>1938</v>
      </c>
      <c r="E569" s="23">
        <v>282146</v>
      </c>
      <c r="F569" s="27" t="s">
        <v>1365</v>
      </c>
    </row>
    <row r="570" spans="1:6">
      <c r="A570" s="19">
        <v>569</v>
      </c>
      <c r="B570" s="23">
        <v>282154</v>
      </c>
      <c r="C570" s="19" t="s">
        <v>1090</v>
      </c>
      <c r="D570" s="19" t="s">
        <v>1939</v>
      </c>
      <c r="E570" s="23">
        <v>282154</v>
      </c>
      <c r="F570" s="27" t="s">
        <v>1365</v>
      </c>
    </row>
    <row r="571" spans="1:6">
      <c r="A571" s="19">
        <v>570</v>
      </c>
      <c r="B571" s="23">
        <v>282162</v>
      </c>
      <c r="C571" s="19" t="s">
        <v>1091</v>
      </c>
      <c r="D571" s="19" t="s">
        <v>1940</v>
      </c>
      <c r="E571" s="23">
        <v>282162</v>
      </c>
      <c r="F571" s="27" t="s">
        <v>1365</v>
      </c>
    </row>
    <row r="572" spans="1:6">
      <c r="A572" s="19">
        <v>571</v>
      </c>
      <c r="B572" s="23">
        <v>282171</v>
      </c>
      <c r="C572" s="19" t="s">
        <v>1092</v>
      </c>
      <c r="D572" s="19" t="s">
        <v>1941</v>
      </c>
      <c r="E572" s="23">
        <v>282171</v>
      </c>
      <c r="F572" s="27" t="s">
        <v>1365</v>
      </c>
    </row>
    <row r="573" spans="1:6">
      <c r="A573" s="19">
        <v>572</v>
      </c>
      <c r="B573" s="23">
        <v>282189</v>
      </c>
      <c r="C573" s="19" t="s">
        <v>1093</v>
      </c>
      <c r="D573" s="19" t="s">
        <v>1942</v>
      </c>
      <c r="E573" s="23">
        <v>282189</v>
      </c>
      <c r="F573" s="27" t="s">
        <v>1365</v>
      </c>
    </row>
    <row r="574" spans="1:6">
      <c r="A574" s="19">
        <v>573</v>
      </c>
      <c r="B574" s="23">
        <v>282197</v>
      </c>
      <c r="C574" s="19" t="s">
        <v>1094</v>
      </c>
      <c r="D574" s="19" t="s">
        <v>1943</v>
      </c>
      <c r="E574" s="23">
        <v>282197</v>
      </c>
      <c r="F574" s="27" t="s">
        <v>1365</v>
      </c>
    </row>
    <row r="575" spans="1:6">
      <c r="A575" s="19">
        <v>574</v>
      </c>
      <c r="B575" s="23">
        <v>282201</v>
      </c>
      <c r="C575" s="19" t="s">
        <v>1095</v>
      </c>
      <c r="D575" s="19" t="s">
        <v>1944</v>
      </c>
      <c r="E575" s="23">
        <v>282201</v>
      </c>
      <c r="F575" s="27" t="s">
        <v>1365</v>
      </c>
    </row>
    <row r="576" spans="1:6">
      <c r="A576" s="19">
        <v>575</v>
      </c>
      <c r="B576" s="23">
        <v>282219</v>
      </c>
      <c r="C576" s="19" t="s">
        <v>1096</v>
      </c>
      <c r="D576" s="19" t="s">
        <v>1945</v>
      </c>
      <c r="E576" s="23">
        <v>282219</v>
      </c>
      <c r="F576" s="27" t="s">
        <v>1365</v>
      </c>
    </row>
    <row r="577" spans="1:6">
      <c r="A577" s="19">
        <v>576</v>
      </c>
      <c r="B577" s="23">
        <v>282227</v>
      </c>
      <c r="C577" s="19" t="s">
        <v>1097</v>
      </c>
      <c r="D577" s="19" t="s">
        <v>1946</v>
      </c>
      <c r="E577" s="23">
        <v>282227</v>
      </c>
      <c r="F577" s="27" t="s">
        <v>1365</v>
      </c>
    </row>
    <row r="578" spans="1:6">
      <c r="A578" s="19">
        <v>577</v>
      </c>
      <c r="B578" s="23">
        <v>282235</v>
      </c>
      <c r="C578" s="19" t="s">
        <v>1098</v>
      </c>
      <c r="D578" s="19" t="s">
        <v>1947</v>
      </c>
      <c r="E578" s="23">
        <v>282235</v>
      </c>
      <c r="F578" s="27" t="s">
        <v>1365</v>
      </c>
    </row>
    <row r="579" spans="1:6">
      <c r="A579" s="19">
        <v>578</v>
      </c>
      <c r="B579" s="23">
        <v>282243</v>
      </c>
      <c r="C579" s="19" t="s">
        <v>1099</v>
      </c>
      <c r="D579" s="19" t="s">
        <v>1948</v>
      </c>
      <c r="E579" s="23">
        <v>282243</v>
      </c>
      <c r="F579" s="27" t="s">
        <v>1365</v>
      </c>
    </row>
    <row r="580" spans="1:6">
      <c r="A580" s="19">
        <v>579</v>
      </c>
      <c r="B580" s="23">
        <v>282251</v>
      </c>
      <c r="C580" s="19" t="s">
        <v>1100</v>
      </c>
      <c r="D580" s="19" t="s">
        <v>1949</v>
      </c>
      <c r="E580" s="23">
        <v>282251</v>
      </c>
      <c r="F580" s="27" t="s">
        <v>1365</v>
      </c>
    </row>
    <row r="581" spans="1:6">
      <c r="A581" s="19">
        <v>580</v>
      </c>
      <c r="B581" s="23">
        <v>282260</v>
      </c>
      <c r="C581" s="19" t="s">
        <v>1101</v>
      </c>
      <c r="D581" s="19" t="s">
        <v>1950</v>
      </c>
      <c r="E581" s="23">
        <v>282260</v>
      </c>
      <c r="F581" s="27" t="s">
        <v>1365</v>
      </c>
    </row>
    <row r="582" spans="1:6">
      <c r="A582" s="19">
        <v>581</v>
      </c>
      <c r="B582" s="23">
        <v>282278</v>
      </c>
      <c r="C582" s="19" t="s">
        <v>1102</v>
      </c>
      <c r="D582" s="19" t="s">
        <v>1951</v>
      </c>
      <c r="E582" s="23">
        <v>282278</v>
      </c>
      <c r="F582" s="27" t="s">
        <v>1365</v>
      </c>
    </row>
    <row r="583" spans="1:6">
      <c r="A583" s="19">
        <v>582</v>
      </c>
      <c r="B583" s="23">
        <v>282286</v>
      </c>
      <c r="C583" s="19" t="s">
        <v>1103</v>
      </c>
      <c r="D583" s="19" t="s">
        <v>1952</v>
      </c>
      <c r="E583" s="23">
        <v>282286</v>
      </c>
      <c r="F583" s="27" t="s">
        <v>1365</v>
      </c>
    </row>
    <row r="584" spans="1:6">
      <c r="A584" s="19">
        <v>583</v>
      </c>
      <c r="B584" s="23">
        <v>282294</v>
      </c>
      <c r="C584" s="19" t="s">
        <v>1104</v>
      </c>
      <c r="D584" s="19" t="s">
        <v>1953</v>
      </c>
      <c r="E584" s="23">
        <v>282294</v>
      </c>
      <c r="F584" s="27" t="s">
        <v>1365</v>
      </c>
    </row>
    <row r="585" spans="1:6">
      <c r="A585" s="19">
        <v>584</v>
      </c>
      <c r="B585" s="23">
        <v>292010</v>
      </c>
      <c r="C585" s="19" t="s">
        <v>1105</v>
      </c>
      <c r="D585" s="19" t="s">
        <v>1954</v>
      </c>
      <c r="E585" s="23">
        <v>292010</v>
      </c>
      <c r="F585" s="27" t="s">
        <v>1366</v>
      </c>
    </row>
    <row r="586" spans="1:6">
      <c r="A586" s="19">
        <v>585</v>
      </c>
      <c r="B586" s="23">
        <v>292028</v>
      </c>
      <c r="C586" s="19" t="s">
        <v>1106</v>
      </c>
      <c r="D586" s="19" t="s">
        <v>1955</v>
      </c>
      <c r="E586" s="23">
        <v>292028</v>
      </c>
      <c r="F586" s="27" t="s">
        <v>1366</v>
      </c>
    </row>
    <row r="587" spans="1:6">
      <c r="A587" s="19">
        <v>586</v>
      </c>
      <c r="B587" s="23">
        <v>292036</v>
      </c>
      <c r="C587" s="19" t="s">
        <v>1107</v>
      </c>
      <c r="D587" s="19" t="s">
        <v>1956</v>
      </c>
      <c r="E587" s="23">
        <v>292036</v>
      </c>
      <c r="F587" s="27" t="s">
        <v>1366</v>
      </c>
    </row>
    <row r="588" spans="1:6">
      <c r="A588" s="19">
        <v>587</v>
      </c>
      <c r="B588" s="23">
        <v>292044</v>
      </c>
      <c r="C588" s="19" t="s">
        <v>1108</v>
      </c>
      <c r="D588" s="19" t="s">
        <v>1957</v>
      </c>
      <c r="E588" s="23">
        <v>292044</v>
      </c>
      <c r="F588" s="27" t="s">
        <v>1366</v>
      </c>
    </row>
    <row r="589" spans="1:6">
      <c r="A589" s="19">
        <v>588</v>
      </c>
      <c r="B589" s="23">
        <v>292052</v>
      </c>
      <c r="C589" s="19" t="s">
        <v>1109</v>
      </c>
      <c r="D589" s="19" t="s">
        <v>1958</v>
      </c>
      <c r="E589" s="23">
        <v>292052</v>
      </c>
      <c r="F589" s="27" t="s">
        <v>1366</v>
      </c>
    </row>
    <row r="590" spans="1:6">
      <c r="A590" s="19">
        <v>589</v>
      </c>
      <c r="B590" s="23">
        <v>292061</v>
      </c>
      <c r="C590" s="19" t="s">
        <v>1110</v>
      </c>
      <c r="D590" s="19" t="s">
        <v>1959</v>
      </c>
      <c r="E590" s="23">
        <v>292061</v>
      </c>
      <c r="F590" s="27" t="s">
        <v>1366</v>
      </c>
    </row>
    <row r="591" spans="1:6">
      <c r="A591" s="19">
        <v>590</v>
      </c>
      <c r="B591" s="23">
        <v>292079</v>
      </c>
      <c r="C591" s="19" t="s">
        <v>1111</v>
      </c>
      <c r="D591" s="19" t="s">
        <v>1960</v>
      </c>
      <c r="E591" s="23">
        <v>292079</v>
      </c>
      <c r="F591" s="27" t="s">
        <v>1366</v>
      </c>
    </row>
    <row r="592" spans="1:6">
      <c r="A592" s="19">
        <v>591</v>
      </c>
      <c r="B592" s="23">
        <v>292087</v>
      </c>
      <c r="C592" s="19" t="s">
        <v>1112</v>
      </c>
      <c r="D592" s="19" t="s">
        <v>1961</v>
      </c>
      <c r="E592" s="23">
        <v>292087</v>
      </c>
      <c r="F592" s="27" t="s">
        <v>1366</v>
      </c>
    </row>
    <row r="593" spans="1:6">
      <c r="A593" s="19">
        <v>592</v>
      </c>
      <c r="B593" s="23">
        <v>292095</v>
      </c>
      <c r="C593" s="19" t="s">
        <v>1113</v>
      </c>
      <c r="D593" s="19" t="s">
        <v>1962</v>
      </c>
      <c r="E593" s="23">
        <v>292095</v>
      </c>
      <c r="F593" s="27" t="s">
        <v>1366</v>
      </c>
    </row>
    <row r="594" spans="1:6">
      <c r="A594" s="19">
        <v>593</v>
      </c>
      <c r="B594" s="23">
        <v>292109</v>
      </c>
      <c r="C594" s="19" t="s">
        <v>1114</v>
      </c>
      <c r="D594" s="19" t="s">
        <v>1963</v>
      </c>
      <c r="E594" s="23">
        <v>292109</v>
      </c>
      <c r="F594" s="27" t="s">
        <v>1366</v>
      </c>
    </row>
    <row r="595" spans="1:6">
      <c r="A595" s="19">
        <v>594</v>
      </c>
      <c r="B595" s="23">
        <v>292117</v>
      </c>
      <c r="C595" s="19" t="s">
        <v>1115</v>
      </c>
      <c r="D595" s="19" t="s">
        <v>2193</v>
      </c>
      <c r="E595" s="23">
        <v>292117</v>
      </c>
      <c r="F595" s="27" t="s">
        <v>1366</v>
      </c>
    </row>
    <row r="596" spans="1:6">
      <c r="A596" s="19">
        <v>595</v>
      </c>
      <c r="B596" s="23">
        <v>292125</v>
      </c>
      <c r="C596" s="19" t="s">
        <v>1116</v>
      </c>
      <c r="D596" s="19" t="s">
        <v>1964</v>
      </c>
      <c r="E596" s="23">
        <v>292125</v>
      </c>
      <c r="F596" s="27" t="s">
        <v>1366</v>
      </c>
    </row>
    <row r="597" spans="1:6">
      <c r="A597" s="19">
        <v>596</v>
      </c>
      <c r="B597" s="23">
        <v>302015</v>
      </c>
      <c r="C597" s="19" t="s">
        <v>1117</v>
      </c>
      <c r="D597" s="19" t="s">
        <v>1965</v>
      </c>
      <c r="E597" s="23">
        <v>302015</v>
      </c>
      <c r="F597" s="27" t="s">
        <v>1367</v>
      </c>
    </row>
    <row r="598" spans="1:6">
      <c r="A598" s="19">
        <v>597</v>
      </c>
      <c r="B598" s="23">
        <v>302023</v>
      </c>
      <c r="C598" s="19" t="s">
        <v>1118</v>
      </c>
      <c r="D598" s="19" t="s">
        <v>1966</v>
      </c>
      <c r="E598" s="23">
        <v>302023</v>
      </c>
      <c r="F598" s="27" t="s">
        <v>1367</v>
      </c>
    </row>
    <row r="599" spans="1:6">
      <c r="A599" s="19">
        <v>598</v>
      </c>
      <c r="B599" s="23">
        <v>302031</v>
      </c>
      <c r="C599" s="19" t="s">
        <v>1119</v>
      </c>
      <c r="D599" s="19" t="s">
        <v>1967</v>
      </c>
      <c r="E599" s="23">
        <v>302031</v>
      </c>
      <c r="F599" s="27" t="s">
        <v>1367</v>
      </c>
    </row>
    <row r="600" spans="1:6">
      <c r="A600" s="19">
        <v>599</v>
      </c>
      <c r="B600" s="23">
        <v>302040</v>
      </c>
      <c r="C600" s="19" t="s">
        <v>1120</v>
      </c>
      <c r="D600" s="19" t="s">
        <v>1968</v>
      </c>
      <c r="E600" s="23">
        <v>302040</v>
      </c>
      <c r="F600" s="27" t="s">
        <v>1367</v>
      </c>
    </row>
    <row r="601" spans="1:6">
      <c r="A601" s="19">
        <v>600</v>
      </c>
      <c r="B601" s="23">
        <v>302058</v>
      </c>
      <c r="C601" s="19" t="s">
        <v>1121</v>
      </c>
      <c r="D601" s="19" t="s">
        <v>1969</v>
      </c>
      <c r="E601" s="23">
        <v>302058</v>
      </c>
      <c r="F601" s="27" t="s">
        <v>1367</v>
      </c>
    </row>
    <row r="602" spans="1:6">
      <c r="A602" s="19">
        <v>601</v>
      </c>
      <c r="B602" s="23">
        <v>302066</v>
      </c>
      <c r="C602" s="19" t="s">
        <v>1122</v>
      </c>
      <c r="D602" s="19" t="s">
        <v>1970</v>
      </c>
      <c r="E602" s="23">
        <v>302066</v>
      </c>
      <c r="F602" s="27" t="s">
        <v>1367</v>
      </c>
    </row>
    <row r="603" spans="1:6">
      <c r="A603" s="19">
        <v>602</v>
      </c>
      <c r="B603" s="23">
        <v>302074</v>
      </c>
      <c r="C603" s="19" t="s">
        <v>1123</v>
      </c>
      <c r="D603" s="19" t="s">
        <v>1971</v>
      </c>
      <c r="E603" s="23">
        <v>302074</v>
      </c>
      <c r="F603" s="27" t="s">
        <v>1367</v>
      </c>
    </row>
    <row r="604" spans="1:6">
      <c r="A604" s="19">
        <v>603</v>
      </c>
      <c r="B604" s="23">
        <v>302082</v>
      </c>
      <c r="C604" s="19" t="s">
        <v>1124</v>
      </c>
      <c r="D604" s="19" t="s">
        <v>1972</v>
      </c>
      <c r="E604" s="23">
        <v>302082</v>
      </c>
      <c r="F604" s="27" t="s">
        <v>1367</v>
      </c>
    </row>
    <row r="605" spans="1:6">
      <c r="A605" s="19">
        <v>604</v>
      </c>
      <c r="B605" s="23">
        <v>302091</v>
      </c>
      <c r="C605" s="19" t="s">
        <v>1125</v>
      </c>
      <c r="D605" s="19" t="s">
        <v>1973</v>
      </c>
      <c r="E605" s="23">
        <v>302091</v>
      </c>
      <c r="F605" s="27" t="s">
        <v>1367</v>
      </c>
    </row>
    <row r="606" spans="1:6">
      <c r="A606" s="19">
        <v>605</v>
      </c>
      <c r="B606" s="23">
        <v>312011</v>
      </c>
      <c r="C606" s="19" t="s">
        <v>1126</v>
      </c>
      <c r="D606" s="19" t="s">
        <v>1974</v>
      </c>
      <c r="E606" s="23">
        <v>312011</v>
      </c>
      <c r="F606" s="27" t="s">
        <v>1368</v>
      </c>
    </row>
    <row r="607" spans="1:6">
      <c r="A607" s="19">
        <v>606</v>
      </c>
      <c r="B607" s="23">
        <v>312029</v>
      </c>
      <c r="C607" s="19" t="s">
        <v>1127</v>
      </c>
      <c r="D607" s="19" t="s">
        <v>1975</v>
      </c>
      <c r="E607" s="23">
        <v>312029</v>
      </c>
      <c r="F607" s="27" t="s">
        <v>1368</v>
      </c>
    </row>
    <row r="608" spans="1:6">
      <c r="A608" s="19">
        <v>607</v>
      </c>
      <c r="B608" s="23">
        <v>312037</v>
      </c>
      <c r="C608" s="19" t="s">
        <v>1128</v>
      </c>
      <c r="D608" s="19" t="s">
        <v>1976</v>
      </c>
      <c r="E608" s="23">
        <v>312037</v>
      </c>
      <c r="F608" s="27" t="s">
        <v>1368</v>
      </c>
    </row>
    <row r="609" spans="1:6">
      <c r="A609" s="19">
        <v>608</v>
      </c>
      <c r="B609" s="23">
        <v>312045</v>
      </c>
      <c r="C609" s="19" t="s">
        <v>1129</v>
      </c>
      <c r="D609" s="19" t="s">
        <v>1977</v>
      </c>
      <c r="E609" s="23">
        <v>312045</v>
      </c>
      <c r="F609" s="27" t="s">
        <v>1368</v>
      </c>
    </row>
    <row r="610" spans="1:6">
      <c r="A610" s="19">
        <v>609</v>
      </c>
      <c r="B610" s="23">
        <v>322016</v>
      </c>
      <c r="C610" s="19" t="s">
        <v>1130</v>
      </c>
      <c r="D610" s="19" t="s">
        <v>1978</v>
      </c>
      <c r="E610" s="23">
        <v>322016</v>
      </c>
      <c r="F610" s="27" t="s">
        <v>1369</v>
      </c>
    </row>
    <row r="611" spans="1:6">
      <c r="A611" s="19">
        <v>610</v>
      </c>
      <c r="B611" s="23">
        <v>322024</v>
      </c>
      <c r="C611" s="19" t="s">
        <v>1131</v>
      </c>
      <c r="D611" s="19" t="s">
        <v>1979</v>
      </c>
      <c r="E611" s="23">
        <v>322024</v>
      </c>
      <c r="F611" s="27" t="s">
        <v>1369</v>
      </c>
    </row>
    <row r="612" spans="1:6">
      <c r="A612" s="19">
        <v>611</v>
      </c>
      <c r="B612" s="23">
        <v>322032</v>
      </c>
      <c r="C612" s="19" t="s">
        <v>1132</v>
      </c>
      <c r="D612" s="19" t="s">
        <v>1980</v>
      </c>
      <c r="E612" s="23">
        <v>322032</v>
      </c>
      <c r="F612" s="27" t="s">
        <v>1369</v>
      </c>
    </row>
    <row r="613" spans="1:6">
      <c r="A613" s="19">
        <v>612</v>
      </c>
      <c r="B613" s="23">
        <v>322041</v>
      </c>
      <c r="C613" s="19" t="s">
        <v>1133</v>
      </c>
      <c r="D613" s="19" t="s">
        <v>1981</v>
      </c>
      <c r="E613" s="23">
        <v>322041</v>
      </c>
      <c r="F613" s="27" t="s">
        <v>1369</v>
      </c>
    </row>
    <row r="614" spans="1:6">
      <c r="A614" s="19">
        <v>613</v>
      </c>
      <c r="B614" s="23">
        <v>322059</v>
      </c>
      <c r="C614" s="19" t="s">
        <v>1134</v>
      </c>
      <c r="D614" s="19" t="s">
        <v>1982</v>
      </c>
      <c r="E614" s="23">
        <v>322059</v>
      </c>
      <c r="F614" s="27" t="s">
        <v>1369</v>
      </c>
    </row>
    <row r="615" spans="1:6">
      <c r="A615" s="19">
        <v>614</v>
      </c>
      <c r="B615" s="23">
        <v>322067</v>
      </c>
      <c r="C615" s="19" t="s">
        <v>1135</v>
      </c>
      <c r="D615" s="19" t="s">
        <v>1983</v>
      </c>
      <c r="E615" s="23">
        <v>322067</v>
      </c>
      <c r="F615" s="27" t="s">
        <v>1369</v>
      </c>
    </row>
    <row r="616" spans="1:6">
      <c r="A616" s="19">
        <v>615</v>
      </c>
      <c r="B616" s="23">
        <v>322075</v>
      </c>
      <c r="C616" s="19" t="s">
        <v>1136</v>
      </c>
      <c r="D616" s="19" t="s">
        <v>1984</v>
      </c>
      <c r="E616" s="23">
        <v>322075</v>
      </c>
      <c r="F616" s="27" t="s">
        <v>1369</v>
      </c>
    </row>
    <row r="617" spans="1:6">
      <c r="A617" s="19">
        <v>616</v>
      </c>
      <c r="B617" s="23">
        <v>322091</v>
      </c>
      <c r="C617" s="19" t="s">
        <v>1137</v>
      </c>
      <c r="D617" s="19" t="s">
        <v>1985</v>
      </c>
      <c r="E617" s="23">
        <v>322091</v>
      </c>
      <c r="F617" s="27" t="s">
        <v>1369</v>
      </c>
    </row>
    <row r="618" spans="1:6">
      <c r="A618" s="19">
        <v>617</v>
      </c>
      <c r="B618" s="23">
        <v>331007</v>
      </c>
      <c r="C618" s="19" t="s">
        <v>1138</v>
      </c>
      <c r="D618" s="19" t="s">
        <v>1986</v>
      </c>
      <c r="E618" s="23">
        <v>331007</v>
      </c>
      <c r="F618" s="27" t="s">
        <v>1370</v>
      </c>
    </row>
    <row r="619" spans="1:6">
      <c r="A619" s="19">
        <v>618</v>
      </c>
      <c r="B619" s="23">
        <v>332020</v>
      </c>
      <c r="C619" s="19" t="s">
        <v>1139</v>
      </c>
      <c r="D619" s="19" t="s">
        <v>1987</v>
      </c>
      <c r="E619" s="23">
        <v>332020</v>
      </c>
      <c r="F619" s="27" t="s">
        <v>1370</v>
      </c>
    </row>
    <row r="620" spans="1:6">
      <c r="A620" s="19">
        <v>619</v>
      </c>
      <c r="B620" s="23">
        <v>332038</v>
      </c>
      <c r="C620" s="19" t="s">
        <v>1140</v>
      </c>
      <c r="D620" s="19" t="s">
        <v>1988</v>
      </c>
      <c r="E620" s="23">
        <v>332038</v>
      </c>
      <c r="F620" s="27" t="s">
        <v>1370</v>
      </c>
    </row>
    <row r="621" spans="1:6">
      <c r="A621" s="19">
        <v>620</v>
      </c>
      <c r="B621" s="23">
        <v>332046</v>
      </c>
      <c r="C621" s="19" t="s">
        <v>1141</v>
      </c>
      <c r="D621" s="19" t="s">
        <v>1989</v>
      </c>
      <c r="E621" s="23">
        <v>332046</v>
      </c>
      <c r="F621" s="27" t="s">
        <v>1370</v>
      </c>
    </row>
    <row r="622" spans="1:6">
      <c r="A622" s="19">
        <v>621</v>
      </c>
      <c r="B622" s="23">
        <v>332054</v>
      </c>
      <c r="C622" s="19" t="s">
        <v>1142</v>
      </c>
      <c r="D622" s="19" t="s">
        <v>1990</v>
      </c>
      <c r="E622" s="23">
        <v>332054</v>
      </c>
      <c r="F622" s="27" t="s">
        <v>1370</v>
      </c>
    </row>
    <row r="623" spans="1:6">
      <c r="A623" s="19">
        <v>622</v>
      </c>
      <c r="B623" s="23">
        <v>332071</v>
      </c>
      <c r="C623" s="19" t="s">
        <v>1143</v>
      </c>
      <c r="D623" s="19" t="s">
        <v>1991</v>
      </c>
      <c r="E623" s="23">
        <v>332071</v>
      </c>
      <c r="F623" s="27" t="s">
        <v>1370</v>
      </c>
    </row>
    <row r="624" spans="1:6">
      <c r="A624" s="19">
        <v>623</v>
      </c>
      <c r="B624" s="23">
        <v>332089</v>
      </c>
      <c r="C624" s="19" t="s">
        <v>1144</v>
      </c>
      <c r="D624" s="19" t="s">
        <v>1992</v>
      </c>
      <c r="E624" s="23">
        <v>332089</v>
      </c>
      <c r="F624" s="27" t="s">
        <v>1370</v>
      </c>
    </row>
    <row r="625" spans="1:6">
      <c r="A625" s="19">
        <v>624</v>
      </c>
      <c r="B625" s="23">
        <v>332097</v>
      </c>
      <c r="C625" s="19" t="s">
        <v>1145</v>
      </c>
      <c r="D625" s="19" t="s">
        <v>1993</v>
      </c>
      <c r="E625" s="23">
        <v>332097</v>
      </c>
      <c r="F625" s="27" t="s">
        <v>1370</v>
      </c>
    </row>
    <row r="626" spans="1:6">
      <c r="A626" s="19">
        <v>625</v>
      </c>
      <c r="B626" s="23">
        <v>332101</v>
      </c>
      <c r="C626" s="19" t="s">
        <v>1146</v>
      </c>
      <c r="D626" s="19" t="s">
        <v>1994</v>
      </c>
      <c r="E626" s="23">
        <v>332101</v>
      </c>
      <c r="F626" s="27" t="s">
        <v>1370</v>
      </c>
    </row>
    <row r="627" spans="1:6">
      <c r="A627" s="19">
        <v>626</v>
      </c>
      <c r="B627" s="23">
        <v>332119</v>
      </c>
      <c r="C627" s="19" t="s">
        <v>1147</v>
      </c>
      <c r="D627" s="19" t="s">
        <v>1995</v>
      </c>
      <c r="E627" s="23">
        <v>332119</v>
      </c>
      <c r="F627" s="27" t="s">
        <v>1370</v>
      </c>
    </row>
    <row r="628" spans="1:6">
      <c r="A628" s="19">
        <v>627</v>
      </c>
      <c r="B628" s="23">
        <v>332127</v>
      </c>
      <c r="C628" s="19" t="s">
        <v>1148</v>
      </c>
      <c r="D628" s="19" t="s">
        <v>1996</v>
      </c>
      <c r="E628" s="23">
        <v>332127</v>
      </c>
      <c r="F628" s="27" t="s">
        <v>1370</v>
      </c>
    </row>
    <row r="629" spans="1:6">
      <c r="A629" s="19">
        <v>628</v>
      </c>
      <c r="B629" s="23">
        <v>332135</v>
      </c>
      <c r="C629" s="19" t="s">
        <v>1149</v>
      </c>
      <c r="D629" s="19" t="s">
        <v>1997</v>
      </c>
      <c r="E629" s="23">
        <v>332135</v>
      </c>
      <c r="F629" s="27" t="s">
        <v>1370</v>
      </c>
    </row>
    <row r="630" spans="1:6">
      <c r="A630" s="19">
        <v>629</v>
      </c>
      <c r="B630" s="23">
        <v>332143</v>
      </c>
      <c r="C630" s="19" t="s">
        <v>1150</v>
      </c>
      <c r="D630" s="19" t="s">
        <v>1998</v>
      </c>
      <c r="E630" s="23">
        <v>332143</v>
      </c>
      <c r="F630" s="27" t="s">
        <v>1370</v>
      </c>
    </row>
    <row r="631" spans="1:6">
      <c r="A631" s="19">
        <v>630</v>
      </c>
      <c r="B631" s="23">
        <v>332151</v>
      </c>
      <c r="C631" s="19" t="s">
        <v>1151</v>
      </c>
      <c r="D631" s="19" t="s">
        <v>1999</v>
      </c>
      <c r="E631" s="23">
        <v>332151</v>
      </c>
      <c r="F631" s="27" t="s">
        <v>1370</v>
      </c>
    </row>
    <row r="632" spans="1:6">
      <c r="A632" s="19">
        <v>631</v>
      </c>
      <c r="B632" s="23">
        <v>332160</v>
      </c>
      <c r="C632" s="19" t="s">
        <v>1152</v>
      </c>
      <c r="D632" s="19" t="s">
        <v>2000</v>
      </c>
      <c r="E632" s="23">
        <v>332160</v>
      </c>
      <c r="F632" s="27" t="s">
        <v>1370</v>
      </c>
    </row>
    <row r="633" spans="1:6">
      <c r="A633" s="19">
        <v>632</v>
      </c>
      <c r="B633" s="23">
        <v>341002</v>
      </c>
      <c r="C633" s="19" t="s">
        <v>1153</v>
      </c>
      <c r="D633" s="19" t="s">
        <v>2001</v>
      </c>
      <c r="E633" s="23">
        <v>341002</v>
      </c>
      <c r="F633" s="27" t="s">
        <v>1371</v>
      </c>
    </row>
    <row r="634" spans="1:6">
      <c r="A634" s="19">
        <v>633</v>
      </c>
      <c r="B634" s="23">
        <v>342025</v>
      </c>
      <c r="C634" s="19" t="s">
        <v>1154</v>
      </c>
      <c r="D634" s="19" t="s">
        <v>2002</v>
      </c>
      <c r="E634" s="23">
        <v>342025</v>
      </c>
      <c r="F634" s="27" t="s">
        <v>1371</v>
      </c>
    </row>
    <row r="635" spans="1:6">
      <c r="A635" s="19">
        <v>634</v>
      </c>
      <c r="B635" s="23">
        <v>342033</v>
      </c>
      <c r="C635" s="19" t="s">
        <v>1155</v>
      </c>
      <c r="D635" s="19" t="s">
        <v>2003</v>
      </c>
      <c r="E635" s="23">
        <v>342033</v>
      </c>
      <c r="F635" s="27" t="s">
        <v>1371</v>
      </c>
    </row>
    <row r="636" spans="1:6">
      <c r="A636" s="19">
        <v>635</v>
      </c>
      <c r="B636" s="23">
        <v>342041</v>
      </c>
      <c r="C636" s="19" t="s">
        <v>1156</v>
      </c>
      <c r="D636" s="19" t="s">
        <v>2004</v>
      </c>
      <c r="E636" s="23">
        <v>342041</v>
      </c>
      <c r="F636" s="27" t="s">
        <v>1371</v>
      </c>
    </row>
    <row r="637" spans="1:6">
      <c r="A637" s="19">
        <v>636</v>
      </c>
      <c r="B637" s="23">
        <v>342050</v>
      </c>
      <c r="C637" s="19" t="s">
        <v>1157</v>
      </c>
      <c r="D637" s="19" t="s">
        <v>2005</v>
      </c>
      <c r="E637" s="23">
        <v>342050</v>
      </c>
      <c r="F637" s="27" t="s">
        <v>1371</v>
      </c>
    </row>
    <row r="638" spans="1:6">
      <c r="A638" s="19">
        <v>637</v>
      </c>
      <c r="B638" s="23">
        <v>342076</v>
      </c>
      <c r="C638" s="19" t="s">
        <v>1158</v>
      </c>
      <c r="D638" s="19" t="s">
        <v>2006</v>
      </c>
      <c r="E638" s="23">
        <v>342076</v>
      </c>
      <c r="F638" s="27" t="s">
        <v>1371</v>
      </c>
    </row>
    <row r="639" spans="1:6">
      <c r="A639" s="25">
        <v>638</v>
      </c>
      <c r="B639" s="29">
        <v>342084</v>
      </c>
      <c r="C639" s="25" t="s">
        <v>797</v>
      </c>
      <c r="D639" s="25" t="s">
        <v>1654</v>
      </c>
      <c r="E639" s="23">
        <v>342084</v>
      </c>
      <c r="F639" s="27" t="s">
        <v>1371</v>
      </c>
    </row>
    <row r="640" spans="1:6">
      <c r="A640" s="19">
        <v>639</v>
      </c>
      <c r="B640" s="23">
        <v>342092</v>
      </c>
      <c r="C640" s="19" t="s">
        <v>1159</v>
      </c>
      <c r="D640" s="19" t="s">
        <v>2007</v>
      </c>
      <c r="E640" s="23">
        <v>342092</v>
      </c>
      <c r="F640" s="27" t="s">
        <v>1371</v>
      </c>
    </row>
    <row r="641" spans="1:6">
      <c r="A641" s="19">
        <v>640</v>
      </c>
      <c r="B641" s="23">
        <v>342106</v>
      </c>
      <c r="C641" s="19" t="s">
        <v>1160</v>
      </c>
      <c r="D641" s="19" t="s">
        <v>2008</v>
      </c>
      <c r="E641" s="23">
        <v>342106</v>
      </c>
      <c r="F641" s="27" t="s">
        <v>1371</v>
      </c>
    </row>
    <row r="642" spans="1:6">
      <c r="A642" s="19">
        <v>641</v>
      </c>
      <c r="B642" s="23">
        <v>342114</v>
      </c>
      <c r="C642" s="19" t="s">
        <v>1161</v>
      </c>
      <c r="D642" s="19" t="s">
        <v>2009</v>
      </c>
      <c r="E642" s="23">
        <v>342114</v>
      </c>
      <c r="F642" s="27" t="s">
        <v>1371</v>
      </c>
    </row>
    <row r="643" spans="1:6">
      <c r="A643" s="19">
        <v>642</v>
      </c>
      <c r="B643" s="23">
        <v>342122</v>
      </c>
      <c r="C643" s="19" t="s">
        <v>1162</v>
      </c>
      <c r="D643" s="19" t="s">
        <v>2010</v>
      </c>
      <c r="E643" s="23">
        <v>342122</v>
      </c>
      <c r="F643" s="27" t="s">
        <v>1371</v>
      </c>
    </row>
    <row r="644" spans="1:6">
      <c r="A644" s="19">
        <v>643</v>
      </c>
      <c r="B644" s="23">
        <v>342131</v>
      </c>
      <c r="C644" s="19" t="s">
        <v>1163</v>
      </c>
      <c r="D644" s="19" t="s">
        <v>2011</v>
      </c>
      <c r="E644" s="23">
        <v>342131</v>
      </c>
      <c r="F644" s="27" t="s">
        <v>1371</v>
      </c>
    </row>
    <row r="645" spans="1:6">
      <c r="A645" s="19">
        <v>644</v>
      </c>
      <c r="B645" s="23">
        <v>342149</v>
      </c>
      <c r="C645" s="19" t="s">
        <v>1164</v>
      </c>
      <c r="D645" s="19" t="s">
        <v>2012</v>
      </c>
      <c r="E645" s="23">
        <v>342149</v>
      </c>
      <c r="F645" s="27" t="s">
        <v>1371</v>
      </c>
    </row>
    <row r="646" spans="1:6">
      <c r="A646" s="19">
        <v>645</v>
      </c>
      <c r="B646" s="23">
        <v>342157</v>
      </c>
      <c r="C646" s="19" t="s">
        <v>1165</v>
      </c>
      <c r="D646" s="19" t="s">
        <v>2013</v>
      </c>
      <c r="E646" s="23">
        <v>342157</v>
      </c>
      <c r="F646" s="27" t="s">
        <v>1371</v>
      </c>
    </row>
    <row r="647" spans="1:6">
      <c r="A647" s="19">
        <v>646</v>
      </c>
      <c r="B647" s="23">
        <v>352012</v>
      </c>
      <c r="C647" s="19" t="s">
        <v>1166</v>
      </c>
      <c r="D647" s="19" t="s">
        <v>2014</v>
      </c>
      <c r="E647" s="23">
        <v>352012</v>
      </c>
      <c r="F647" s="27" t="s">
        <v>1372</v>
      </c>
    </row>
    <row r="648" spans="1:6">
      <c r="A648" s="19">
        <v>647</v>
      </c>
      <c r="B648" s="23">
        <v>352021</v>
      </c>
      <c r="C648" s="19" t="s">
        <v>1167</v>
      </c>
      <c r="D648" s="19" t="s">
        <v>2015</v>
      </c>
      <c r="E648" s="23">
        <v>352021</v>
      </c>
      <c r="F648" s="27" t="s">
        <v>1372</v>
      </c>
    </row>
    <row r="649" spans="1:6">
      <c r="A649" s="19">
        <v>648</v>
      </c>
      <c r="B649" s="23">
        <v>352039</v>
      </c>
      <c r="C649" s="19" t="s">
        <v>1168</v>
      </c>
      <c r="D649" s="19" t="s">
        <v>2016</v>
      </c>
      <c r="E649" s="23">
        <v>352039</v>
      </c>
      <c r="F649" s="27" t="s">
        <v>1372</v>
      </c>
    </row>
    <row r="650" spans="1:6">
      <c r="A650" s="19">
        <v>649</v>
      </c>
      <c r="B650" s="23">
        <v>352047</v>
      </c>
      <c r="C650" s="19" t="s">
        <v>1169</v>
      </c>
      <c r="D650" s="19" t="s">
        <v>2017</v>
      </c>
      <c r="E650" s="23">
        <v>352047</v>
      </c>
      <c r="F650" s="27" t="s">
        <v>1372</v>
      </c>
    </row>
    <row r="651" spans="1:6">
      <c r="A651" s="19">
        <v>650</v>
      </c>
      <c r="B651" s="23">
        <v>352063</v>
      </c>
      <c r="C651" s="19" t="s">
        <v>1170</v>
      </c>
      <c r="D651" s="19" t="s">
        <v>2018</v>
      </c>
      <c r="E651" s="23">
        <v>352063</v>
      </c>
      <c r="F651" s="27" t="s">
        <v>1372</v>
      </c>
    </row>
    <row r="652" spans="1:6">
      <c r="A652" s="19">
        <v>651</v>
      </c>
      <c r="B652" s="23">
        <v>352071</v>
      </c>
      <c r="C652" s="19" t="s">
        <v>1171</v>
      </c>
      <c r="D652" s="19" t="s">
        <v>2019</v>
      </c>
      <c r="E652" s="23">
        <v>352071</v>
      </c>
      <c r="F652" s="27" t="s">
        <v>1372</v>
      </c>
    </row>
    <row r="653" spans="1:6">
      <c r="A653" s="19">
        <v>652</v>
      </c>
      <c r="B653" s="23">
        <v>352080</v>
      </c>
      <c r="C653" s="19" t="s">
        <v>1172</v>
      </c>
      <c r="D653" s="19" t="s">
        <v>2020</v>
      </c>
      <c r="E653" s="23">
        <v>352080</v>
      </c>
      <c r="F653" s="27" t="s">
        <v>1372</v>
      </c>
    </row>
    <row r="654" spans="1:6">
      <c r="A654" s="19">
        <v>653</v>
      </c>
      <c r="B654" s="23">
        <v>352101</v>
      </c>
      <c r="C654" s="19" t="s">
        <v>1173</v>
      </c>
      <c r="D654" s="19" t="s">
        <v>2021</v>
      </c>
      <c r="E654" s="23">
        <v>352101</v>
      </c>
      <c r="F654" s="27" t="s">
        <v>1372</v>
      </c>
    </row>
    <row r="655" spans="1:6">
      <c r="A655" s="19">
        <v>654</v>
      </c>
      <c r="B655" s="23">
        <v>352110</v>
      </c>
      <c r="C655" s="19" t="s">
        <v>1174</v>
      </c>
      <c r="D655" s="19" t="s">
        <v>2022</v>
      </c>
      <c r="E655" s="23">
        <v>352110</v>
      </c>
      <c r="F655" s="27" t="s">
        <v>1372</v>
      </c>
    </row>
    <row r="656" spans="1:6">
      <c r="A656" s="19">
        <v>655</v>
      </c>
      <c r="B656" s="23">
        <v>352128</v>
      </c>
      <c r="C656" s="19" t="s">
        <v>1175</v>
      </c>
      <c r="D656" s="19" t="s">
        <v>2023</v>
      </c>
      <c r="E656" s="23">
        <v>352128</v>
      </c>
      <c r="F656" s="27" t="s">
        <v>1372</v>
      </c>
    </row>
    <row r="657" spans="1:6">
      <c r="A657" s="19">
        <v>656</v>
      </c>
      <c r="B657" s="23">
        <v>352136</v>
      </c>
      <c r="C657" s="19" t="s">
        <v>1176</v>
      </c>
      <c r="D657" s="19" t="s">
        <v>2024</v>
      </c>
      <c r="E657" s="23">
        <v>352136</v>
      </c>
      <c r="F657" s="27" t="s">
        <v>1372</v>
      </c>
    </row>
    <row r="658" spans="1:6">
      <c r="A658" s="19">
        <v>657</v>
      </c>
      <c r="B658" s="23">
        <v>352152</v>
      </c>
      <c r="C658" s="19" t="s">
        <v>1177</v>
      </c>
      <c r="D658" s="19" t="s">
        <v>2025</v>
      </c>
      <c r="E658" s="23">
        <v>352152</v>
      </c>
      <c r="F658" s="27" t="s">
        <v>1372</v>
      </c>
    </row>
    <row r="659" spans="1:6">
      <c r="A659" s="19">
        <v>658</v>
      </c>
      <c r="B659" s="23">
        <v>352161</v>
      </c>
      <c r="C659" s="19" t="s">
        <v>1178</v>
      </c>
      <c r="D659" s="19" t="s">
        <v>2026</v>
      </c>
      <c r="E659" s="23">
        <v>352161</v>
      </c>
      <c r="F659" s="27" t="s">
        <v>1372</v>
      </c>
    </row>
    <row r="660" spans="1:6">
      <c r="A660" s="19">
        <v>659</v>
      </c>
      <c r="B660" s="23">
        <v>362018</v>
      </c>
      <c r="C660" s="19" t="s">
        <v>1179</v>
      </c>
      <c r="D660" s="19" t="s">
        <v>2027</v>
      </c>
      <c r="E660" s="23">
        <v>362018</v>
      </c>
      <c r="F660" s="27" t="s">
        <v>1373</v>
      </c>
    </row>
    <row r="661" spans="1:6">
      <c r="A661" s="19">
        <v>660</v>
      </c>
      <c r="B661" s="23">
        <v>362026</v>
      </c>
      <c r="C661" s="19" t="s">
        <v>1180</v>
      </c>
      <c r="D661" s="19" t="s">
        <v>2028</v>
      </c>
      <c r="E661" s="23">
        <v>362026</v>
      </c>
      <c r="F661" s="27" t="s">
        <v>1373</v>
      </c>
    </row>
    <row r="662" spans="1:6">
      <c r="A662" s="19">
        <v>661</v>
      </c>
      <c r="B662" s="23">
        <v>362034</v>
      </c>
      <c r="C662" s="19" t="s">
        <v>1181</v>
      </c>
      <c r="D662" s="19" t="s">
        <v>2029</v>
      </c>
      <c r="E662" s="23">
        <v>362034</v>
      </c>
      <c r="F662" s="27" t="s">
        <v>1373</v>
      </c>
    </row>
    <row r="663" spans="1:6">
      <c r="A663" s="19">
        <v>662</v>
      </c>
      <c r="B663" s="23">
        <v>362042</v>
      </c>
      <c r="C663" s="19" t="s">
        <v>1182</v>
      </c>
      <c r="D663" s="19" t="s">
        <v>2030</v>
      </c>
      <c r="E663" s="23">
        <v>362042</v>
      </c>
      <c r="F663" s="27" t="s">
        <v>1373</v>
      </c>
    </row>
    <row r="664" spans="1:6">
      <c r="A664" s="19">
        <v>663</v>
      </c>
      <c r="B664" s="23">
        <v>362051</v>
      </c>
      <c r="C664" s="19" t="s">
        <v>1183</v>
      </c>
      <c r="D664" s="19" t="s">
        <v>2031</v>
      </c>
      <c r="E664" s="23">
        <v>362051</v>
      </c>
      <c r="F664" s="27" t="s">
        <v>1373</v>
      </c>
    </row>
    <row r="665" spans="1:6">
      <c r="A665" s="19">
        <v>664</v>
      </c>
      <c r="B665" s="23">
        <v>362069</v>
      </c>
      <c r="C665" s="19" t="s">
        <v>1184</v>
      </c>
      <c r="D665" s="19" t="s">
        <v>2032</v>
      </c>
      <c r="E665" s="23">
        <v>362069</v>
      </c>
      <c r="F665" s="27" t="s">
        <v>1373</v>
      </c>
    </row>
    <row r="666" spans="1:6">
      <c r="A666" s="19">
        <v>665</v>
      </c>
      <c r="B666" s="23">
        <v>362077</v>
      </c>
      <c r="C666" s="19" t="s">
        <v>1185</v>
      </c>
      <c r="D666" s="19" t="s">
        <v>2033</v>
      </c>
      <c r="E666" s="23">
        <v>362077</v>
      </c>
      <c r="F666" s="27" t="s">
        <v>1373</v>
      </c>
    </row>
    <row r="667" spans="1:6">
      <c r="A667" s="19">
        <v>666</v>
      </c>
      <c r="B667" s="23">
        <v>362085</v>
      </c>
      <c r="C667" s="19" t="s">
        <v>1186</v>
      </c>
      <c r="D667" s="19" t="s">
        <v>2034</v>
      </c>
      <c r="E667" s="23">
        <v>362085</v>
      </c>
      <c r="F667" s="27" t="s">
        <v>1373</v>
      </c>
    </row>
    <row r="668" spans="1:6">
      <c r="A668" s="19">
        <v>667</v>
      </c>
      <c r="B668" s="23">
        <v>372013</v>
      </c>
      <c r="C668" s="19" t="s">
        <v>1187</v>
      </c>
      <c r="D668" s="19" t="s">
        <v>2035</v>
      </c>
      <c r="E668" s="23">
        <v>372013</v>
      </c>
      <c r="F668" s="27" t="s">
        <v>1374</v>
      </c>
    </row>
    <row r="669" spans="1:6">
      <c r="A669" s="19">
        <v>668</v>
      </c>
      <c r="B669" s="23">
        <v>372021</v>
      </c>
      <c r="C669" s="19" t="s">
        <v>1188</v>
      </c>
      <c r="D669" s="19" t="s">
        <v>2036</v>
      </c>
      <c r="E669" s="23">
        <v>372021</v>
      </c>
      <c r="F669" s="27" t="s">
        <v>1374</v>
      </c>
    </row>
    <row r="670" spans="1:6">
      <c r="A670" s="19">
        <v>669</v>
      </c>
      <c r="B670" s="23">
        <v>372030</v>
      </c>
      <c r="C670" s="19" t="s">
        <v>1189</v>
      </c>
      <c r="D670" s="19" t="s">
        <v>2037</v>
      </c>
      <c r="E670" s="23">
        <v>372030</v>
      </c>
      <c r="F670" s="27" t="s">
        <v>1374</v>
      </c>
    </row>
    <row r="671" spans="1:6">
      <c r="A671" s="19">
        <v>670</v>
      </c>
      <c r="B671" s="23">
        <v>372048</v>
      </c>
      <c r="C671" s="19" t="s">
        <v>1190</v>
      </c>
      <c r="D671" s="19" t="s">
        <v>2038</v>
      </c>
      <c r="E671" s="23">
        <v>372048</v>
      </c>
      <c r="F671" s="27" t="s">
        <v>1374</v>
      </c>
    </row>
    <row r="672" spans="1:6">
      <c r="A672" s="19">
        <v>671</v>
      </c>
      <c r="B672" s="23">
        <v>372056</v>
      </c>
      <c r="C672" s="19" t="s">
        <v>1191</v>
      </c>
      <c r="D672" s="19" t="s">
        <v>2039</v>
      </c>
      <c r="E672" s="23">
        <v>372056</v>
      </c>
      <c r="F672" s="27" t="s">
        <v>1374</v>
      </c>
    </row>
    <row r="673" spans="1:6">
      <c r="A673" s="19">
        <v>672</v>
      </c>
      <c r="B673" s="23">
        <v>372064</v>
      </c>
      <c r="C673" s="19" t="s">
        <v>1192</v>
      </c>
      <c r="D673" s="19" t="s">
        <v>2040</v>
      </c>
      <c r="E673" s="23">
        <v>372064</v>
      </c>
      <c r="F673" s="27" t="s">
        <v>1374</v>
      </c>
    </row>
    <row r="674" spans="1:6">
      <c r="A674" s="19">
        <v>673</v>
      </c>
      <c r="B674" s="23">
        <v>372072</v>
      </c>
      <c r="C674" s="19" t="s">
        <v>1193</v>
      </c>
      <c r="D674" s="19" t="s">
        <v>2041</v>
      </c>
      <c r="E674" s="23">
        <v>372072</v>
      </c>
      <c r="F674" s="27" t="s">
        <v>1374</v>
      </c>
    </row>
    <row r="675" spans="1:6">
      <c r="A675" s="19">
        <v>674</v>
      </c>
      <c r="B675" s="23">
        <v>372081</v>
      </c>
      <c r="C675" s="19" t="s">
        <v>1194</v>
      </c>
      <c r="D675" s="19" t="s">
        <v>2042</v>
      </c>
      <c r="E675" s="23">
        <v>372081</v>
      </c>
      <c r="F675" s="27" t="s">
        <v>1374</v>
      </c>
    </row>
    <row r="676" spans="1:6">
      <c r="A676" s="19">
        <v>675</v>
      </c>
      <c r="B676" s="23">
        <v>382019</v>
      </c>
      <c r="C676" s="19" t="s">
        <v>1195</v>
      </c>
      <c r="D676" s="19" t="s">
        <v>2043</v>
      </c>
      <c r="E676" s="23">
        <v>382019</v>
      </c>
      <c r="F676" s="27" t="s">
        <v>1375</v>
      </c>
    </row>
    <row r="677" spans="1:6">
      <c r="A677" s="19">
        <v>676</v>
      </c>
      <c r="B677" s="23">
        <v>382027</v>
      </c>
      <c r="C677" s="19" t="s">
        <v>1196</v>
      </c>
      <c r="D677" s="19" t="s">
        <v>2044</v>
      </c>
      <c r="E677" s="23">
        <v>382027</v>
      </c>
      <c r="F677" s="27" t="s">
        <v>1375</v>
      </c>
    </row>
    <row r="678" spans="1:6">
      <c r="A678" s="19">
        <v>677</v>
      </c>
      <c r="B678" s="23">
        <v>382035</v>
      </c>
      <c r="C678" s="19" t="s">
        <v>1197</v>
      </c>
      <c r="D678" s="19" t="s">
        <v>2045</v>
      </c>
      <c r="E678" s="23">
        <v>382035</v>
      </c>
      <c r="F678" s="27" t="s">
        <v>1375</v>
      </c>
    </row>
    <row r="679" spans="1:6">
      <c r="A679" s="19">
        <v>678</v>
      </c>
      <c r="B679" s="23">
        <v>382043</v>
      </c>
      <c r="C679" s="19" t="s">
        <v>1198</v>
      </c>
      <c r="D679" s="19" t="s">
        <v>2194</v>
      </c>
      <c r="E679" s="23">
        <v>382043</v>
      </c>
      <c r="F679" s="27" t="s">
        <v>1375</v>
      </c>
    </row>
    <row r="680" spans="1:6">
      <c r="A680" s="19">
        <v>679</v>
      </c>
      <c r="B680" s="23">
        <v>382051</v>
      </c>
      <c r="C680" s="19" t="s">
        <v>1199</v>
      </c>
      <c r="D680" s="19" t="s">
        <v>2046</v>
      </c>
      <c r="E680" s="23">
        <v>382051</v>
      </c>
      <c r="F680" s="27" t="s">
        <v>1375</v>
      </c>
    </row>
    <row r="681" spans="1:6">
      <c r="A681" s="19">
        <v>680</v>
      </c>
      <c r="B681" s="23">
        <v>382060</v>
      </c>
      <c r="C681" s="19" t="s">
        <v>1200</v>
      </c>
      <c r="D681" s="19" t="s">
        <v>2047</v>
      </c>
      <c r="E681" s="23">
        <v>382060</v>
      </c>
      <c r="F681" s="27" t="s">
        <v>1375</v>
      </c>
    </row>
    <row r="682" spans="1:6">
      <c r="A682" s="19">
        <v>681</v>
      </c>
      <c r="B682" s="23">
        <v>382078</v>
      </c>
      <c r="C682" s="19" t="s">
        <v>1201</v>
      </c>
      <c r="D682" s="19" t="s">
        <v>2048</v>
      </c>
      <c r="E682" s="23">
        <v>382078</v>
      </c>
      <c r="F682" s="27" t="s">
        <v>1375</v>
      </c>
    </row>
    <row r="683" spans="1:6">
      <c r="A683" s="19">
        <v>682</v>
      </c>
      <c r="B683" s="23">
        <v>382108</v>
      </c>
      <c r="C683" s="19" t="s">
        <v>1202</v>
      </c>
      <c r="D683" s="19" t="s">
        <v>2049</v>
      </c>
      <c r="E683" s="23">
        <v>382108</v>
      </c>
      <c r="F683" s="27" t="s">
        <v>1375</v>
      </c>
    </row>
    <row r="684" spans="1:6">
      <c r="A684" s="19">
        <v>683</v>
      </c>
      <c r="B684" s="23">
        <v>382132</v>
      </c>
      <c r="C684" s="19" t="s">
        <v>1203</v>
      </c>
      <c r="D684" s="19" t="s">
        <v>2050</v>
      </c>
      <c r="E684" s="23">
        <v>382132</v>
      </c>
      <c r="F684" s="27" t="s">
        <v>1375</v>
      </c>
    </row>
    <row r="685" spans="1:6">
      <c r="A685" s="19">
        <v>684</v>
      </c>
      <c r="B685" s="23">
        <v>382141</v>
      </c>
      <c r="C685" s="19" t="s">
        <v>1204</v>
      </c>
      <c r="D685" s="19" t="s">
        <v>2051</v>
      </c>
      <c r="E685" s="23">
        <v>382141</v>
      </c>
      <c r="F685" s="27" t="s">
        <v>1375</v>
      </c>
    </row>
    <row r="686" spans="1:6">
      <c r="A686" s="19">
        <v>685</v>
      </c>
      <c r="B686" s="23">
        <v>382159</v>
      </c>
      <c r="C686" s="19" t="s">
        <v>1205</v>
      </c>
      <c r="D686" s="19" t="s">
        <v>2052</v>
      </c>
      <c r="E686" s="23">
        <v>382159</v>
      </c>
      <c r="F686" s="27" t="s">
        <v>1375</v>
      </c>
    </row>
    <row r="687" spans="1:6">
      <c r="A687" s="19">
        <v>686</v>
      </c>
      <c r="B687" s="23">
        <v>392014</v>
      </c>
      <c r="C687" s="19" t="s">
        <v>1206</v>
      </c>
      <c r="D687" s="19" t="s">
        <v>2053</v>
      </c>
      <c r="E687" s="23">
        <v>392014</v>
      </c>
      <c r="F687" s="27" t="s">
        <v>1376</v>
      </c>
    </row>
    <row r="688" spans="1:6">
      <c r="A688" s="19">
        <v>687</v>
      </c>
      <c r="B688" s="23">
        <v>392022</v>
      </c>
      <c r="C688" s="19" t="s">
        <v>1207</v>
      </c>
      <c r="D688" s="19" t="s">
        <v>2054</v>
      </c>
      <c r="E688" s="23">
        <v>392022</v>
      </c>
      <c r="F688" s="27" t="s">
        <v>1376</v>
      </c>
    </row>
    <row r="689" spans="1:6">
      <c r="A689" s="19">
        <v>688</v>
      </c>
      <c r="B689" s="23">
        <v>392031</v>
      </c>
      <c r="C689" s="19" t="s">
        <v>1208</v>
      </c>
      <c r="D689" s="19" t="s">
        <v>2055</v>
      </c>
      <c r="E689" s="23">
        <v>392031</v>
      </c>
      <c r="F689" s="27" t="s">
        <v>1376</v>
      </c>
    </row>
    <row r="690" spans="1:6">
      <c r="A690" s="19">
        <v>689</v>
      </c>
      <c r="B690" s="23">
        <v>392049</v>
      </c>
      <c r="C690" s="19" t="s">
        <v>1209</v>
      </c>
      <c r="D690" s="19" t="s">
        <v>2056</v>
      </c>
      <c r="E690" s="23">
        <v>392049</v>
      </c>
      <c r="F690" s="27" t="s">
        <v>1376</v>
      </c>
    </row>
    <row r="691" spans="1:6">
      <c r="A691" s="19">
        <v>690</v>
      </c>
      <c r="B691" s="23">
        <v>392057</v>
      </c>
      <c r="C691" s="19" t="s">
        <v>1210</v>
      </c>
      <c r="D691" s="19" t="s">
        <v>2057</v>
      </c>
      <c r="E691" s="23">
        <v>392057</v>
      </c>
      <c r="F691" s="27" t="s">
        <v>1376</v>
      </c>
    </row>
    <row r="692" spans="1:6">
      <c r="A692" s="19">
        <v>691</v>
      </c>
      <c r="B692" s="23">
        <v>392065</v>
      </c>
      <c r="C692" s="19" t="s">
        <v>1211</v>
      </c>
      <c r="D692" s="19" t="s">
        <v>2058</v>
      </c>
      <c r="E692" s="23">
        <v>392065</v>
      </c>
      <c r="F692" s="27" t="s">
        <v>1376</v>
      </c>
    </row>
    <row r="693" spans="1:6">
      <c r="A693" s="19">
        <v>692</v>
      </c>
      <c r="B693" s="23">
        <v>392081</v>
      </c>
      <c r="C693" s="19" t="s">
        <v>1212</v>
      </c>
      <c r="D693" s="19" t="s">
        <v>2059</v>
      </c>
      <c r="E693" s="23">
        <v>392081</v>
      </c>
      <c r="F693" s="27" t="s">
        <v>1376</v>
      </c>
    </row>
    <row r="694" spans="1:6">
      <c r="A694" s="19">
        <v>693</v>
      </c>
      <c r="B694" s="23">
        <v>392090</v>
      </c>
      <c r="C694" s="19" t="s">
        <v>1213</v>
      </c>
      <c r="D694" s="19" t="s">
        <v>2060</v>
      </c>
      <c r="E694" s="23">
        <v>392090</v>
      </c>
      <c r="F694" s="27" t="s">
        <v>1376</v>
      </c>
    </row>
    <row r="695" spans="1:6">
      <c r="A695" s="19">
        <v>694</v>
      </c>
      <c r="B695" s="23">
        <v>392103</v>
      </c>
      <c r="C695" s="19" t="s">
        <v>1214</v>
      </c>
      <c r="D695" s="19" t="s">
        <v>2061</v>
      </c>
      <c r="E695" s="23">
        <v>392103</v>
      </c>
      <c r="F695" s="27" t="s">
        <v>1376</v>
      </c>
    </row>
    <row r="696" spans="1:6">
      <c r="A696" s="19">
        <v>695</v>
      </c>
      <c r="B696" s="23">
        <v>392111</v>
      </c>
      <c r="C696" s="19" t="s">
        <v>1215</v>
      </c>
      <c r="D696" s="19" t="s">
        <v>2062</v>
      </c>
      <c r="E696" s="23">
        <v>392111</v>
      </c>
      <c r="F696" s="27" t="s">
        <v>1376</v>
      </c>
    </row>
    <row r="697" spans="1:6">
      <c r="A697" s="19">
        <v>696</v>
      </c>
      <c r="B697" s="23">
        <v>392120</v>
      </c>
      <c r="C697" s="19" t="s">
        <v>1216</v>
      </c>
      <c r="D697" s="19" t="s">
        <v>2063</v>
      </c>
      <c r="E697" s="23">
        <v>392120</v>
      </c>
      <c r="F697" s="27" t="s">
        <v>1376</v>
      </c>
    </row>
    <row r="698" spans="1:6">
      <c r="A698" s="19">
        <v>697</v>
      </c>
      <c r="B698" s="23">
        <v>401005</v>
      </c>
      <c r="C698" s="19" t="s">
        <v>1217</v>
      </c>
      <c r="D698" s="19" t="s">
        <v>2064</v>
      </c>
      <c r="E698" s="23">
        <v>401005</v>
      </c>
      <c r="F698" s="27" t="s">
        <v>1377</v>
      </c>
    </row>
    <row r="699" spans="1:6">
      <c r="A699" s="19">
        <v>698</v>
      </c>
      <c r="B699" s="23">
        <v>401307</v>
      </c>
      <c r="C699" s="19" t="s">
        <v>1218</v>
      </c>
      <c r="D699" s="19" t="s">
        <v>2065</v>
      </c>
      <c r="E699" s="23">
        <v>401307</v>
      </c>
      <c r="F699" s="27" t="s">
        <v>1377</v>
      </c>
    </row>
    <row r="700" spans="1:6">
      <c r="A700" s="19">
        <v>699</v>
      </c>
      <c r="B700" s="23">
        <v>402028</v>
      </c>
      <c r="C700" s="19" t="s">
        <v>1219</v>
      </c>
      <c r="D700" s="19" t="s">
        <v>2066</v>
      </c>
      <c r="E700" s="23">
        <v>402028</v>
      </c>
      <c r="F700" s="27" t="s">
        <v>1377</v>
      </c>
    </row>
    <row r="701" spans="1:6">
      <c r="A701" s="19">
        <v>700</v>
      </c>
      <c r="B701" s="23">
        <v>402036</v>
      </c>
      <c r="C701" s="19" t="s">
        <v>1220</v>
      </c>
      <c r="D701" s="19" t="s">
        <v>2067</v>
      </c>
      <c r="E701" s="23">
        <v>402036</v>
      </c>
      <c r="F701" s="27" t="s">
        <v>1377</v>
      </c>
    </row>
    <row r="702" spans="1:6">
      <c r="A702" s="19">
        <v>701</v>
      </c>
      <c r="B702" s="23">
        <v>402044</v>
      </c>
      <c r="C702" s="19" t="s">
        <v>1221</v>
      </c>
      <c r="D702" s="19" t="s">
        <v>2068</v>
      </c>
      <c r="E702" s="23">
        <v>402044</v>
      </c>
      <c r="F702" s="27" t="s">
        <v>1377</v>
      </c>
    </row>
    <row r="703" spans="1:6">
      <c r="A703" s="19">
        <v>702</v>
      </c>
      <c r="B703" s="23">
        <v>402052</v>
      </c>
      <c r="C703" s="19" t="s">
        <v>1222</v>
      </c>
      <c r="D703" s="19" t="s">
        <v>2069</v>
      </c>
      <c r="E703" s="23">
        <v>402052</v>
      </c>
      <c r="F703" s="27" t="s">
        <v>1377</v>
      </c>
    </row>
    <row r="704" spans="1:6">
      <c r="A704" s="19">
        <v>703</v>
      </c>
      <c r="B704" s="23">
        <v>402061</v>
      </c>
      <c r="C704" s="19" t="s">
        <v>1223</v>
      </c>
      <c r="D704" s="19" t="s">
        <v>2070</v>
      </c>
      <c r="E704" s="23">
        <v>402061</v>
      </c>
      <c r="F704" s="27" t="s">
        <v>1377</v>
      </c>
    </row>
    <row r="705" spans="1:6">
      <c r="A705" s="19">
        <v>704</v>
      </c>
      <c r="B705" s="23">
        <v>402079</v>
      </c>
      <c r="C705" s="19" t="s">
        <v>1224</v>
      </c>
      <c r="D705" s="19" t="s">
        <v>2071</v>
      </c>
      <c r="E705" s="23">
        <v>402079</v>
      </c>
      <c r="F705" s="27" t="s">
        <v>1377</v>
      </c>
    </row>
    <row r="706" spans="1:6">
      <c r="A706" s="19">
        <v>705</v>
      </c>
      <c r="B706" s="23">
        <v>402109</v>
      </c>
      <c r="C706" s="19" t="s">
        <v>1225</v>
      </c>
      <c r="D706" s="19" t="s">
        <v>2072</v>
      </c>
      <c r="E706" s="23">
        <v>402109</v>
      </c>
      <c r="F706" s="27" t="s">
        <v>1377</v>
      </c>
    </row>
    <row r="707" spans="1:6">
      <c r="A707" s="19">
        <v>706</v>
      </c>
      <c r="B707" s="23">
        <v>402117</v>
      </c>
      <c r="C707" s="19" t="s">
        <v>1226</v>
      </c>
      <c r="D707" s="19" t="s">
        <v>2073</v>
      </c>
      <c r="E707" s="23">
        <v>402117</v>
      </c>
      <c r="F707" s="27" t="s">
        <v>1377</v>
      </c>
    </row>
    <row r="708" spans="1:6">
      <c r="A708" s="19">
        <v>707</v>
      </c>
      <c r="B708" s="23">
        <v>402125</v>
      </c>
      <c r="C708" s="19" t="s">
        <v>1227</v>
      </c>
      <c r="D708" s="19" t="s">
        <v>2074</v>
      </c>
      <c r="E708" s="23">
        <v>402125</v>
      </c>
      <c r="F708" s="27" t="s">
        <v>1377</v>
      </c>
    </row>
    <row r="709" spans="1:6">
      <c r="A709" s="19">
        <v>708</v>
      </c>
      <c r="B709" s="23">
        <v>402133</v>
      </c>
      <c r="C709" s="19" t="s">
        <v>1228</v>
      </c>
      <c r="D709" s="19" t="s">
        <v>2075</v>
      </c>
      <c r="E709" s="23">
        <v>402133</v>
      </c>
      <c r="F709" s="27" t="s">
        <v>1377</v>
      </c>
    </row>
    <row r="710" spans="1:6">
      <c r="A710" s="19">
        <v>709</v>
      </c>
      <c r="B710" s="23">
        <v>402141</v>
      </c>
      <c r="C710" s="19" t="s">
        <v>1229</v>
      </c>
      <c r="D710" s="19" t="s">
        <v>2076</v>
      </c>
      <c r="E710" s="23">
        <v>402141</v>
      </c>
      <c r="F710" s="27" t="s">
        <v>1377</v>
      </c>
    </row>
    <row r="711" spans="1:6">
      <c r="A711" s="19">
        <v>710</v>
      </c>
      <c r="B711" s="23">
        <v>402150</v>
      </c>
      <c r="C711" s="19" t="s">
        <v>1230</v>
      </c>
      <c r="D711" s="19" t="s">
        <v>2077</v>
      </c>
      <c r="E711" s="23">
        <v>402150</v>
      </c>
      <c r="F711" s="27" t="s">
        <v>1377</v>
      </c>
    </row>
    <row r="712" spans="1:6">
      <c r="A712" s="19">
        <v>711</v>
      </c>
      <c r="B712" s="23">
        <v>402168</v>
      </c>
      <c r="C712" s="19" t="s">
        <v>1231</v>
      </c>
      <c r="D712" s="19" t="s">
        <v>2078</v>
      </c>
      <c r="E712" s="23">
        <v>402168</v>
      </c>
      <c r="F712" s="27" t="s">
        <v>1377</v>
      </c>
    </row>
    <row r="713" spans="1:6">
      <c r="A713" s="19">
        <v>712</v>
      </c>
      <c r="B713" s="23">
        <v>402176</v>
      </c>
      <c r="C713" s="19" t="s">
        <v>1232</v>
      </c>
      <c r="D713" s="19" t="s">
        <v>2079</v>
      </c>
      <c r="E713" s="23">
        <v>402176</v>
      </c>
      <c r="F713" s="27" t="s">
        <v>1377</v>
      </c>
    </row>
    <row r="714" spans="1:6">
      <c r="A714" s="19">
        <v>713</v>
      </c>
      <c r="B714" s="23">
        <v>402184</v>
      </c>
      <c r="C714" s="19" t="s">
        <v>1233</v>
      </c>
      <c r="D714" s="19" t="s">
        <v>2080</v>
      </c>
      <c r="E714" s="23">
        <v>402184</v>
      </c>
      <c r="F714" s="27" t="s">
        <v>1377</v>
      </c>
    </row>
    <row r="715" spans="1:6">
      <c r="A715" s="19">
        <v>714</v>
      </c>
      <c r="B715" s="23">
        <v>402192</v>
      </c>
      <c r="C715" s="19" t="s">
        <v>1234</v>
      </c>
      <c r="D715" s="19" t="s">
        <v>2081</v>
      </c>
      <c r="E715" s="23">
        <v>402192</v>
      </c>
      <c r="F715" s="27" t="s">
        <v>1377</v>
      </c>
    </row>
    <row r="716" spans="1:6">
      <c r="A716" s="19">
        <v>715</v>
      </c>
      <c r="B716" s="23">
        <v>402206</v>
      </c>
      <c r="C716" s="19" t="s">
        <v>1235</v>
      </c>
      <c r="D716" s="19" t="s">
        <v>2082</v>
      </c>
      <c r="E716" s="23">
        <v>402206</v>
      </c>
      <c r="F716" s="27" t="s">
        <v>1377</v>
      </c>
    </row>
    <row r="717" spans="1:6">
      <c r="A717" s="19">
        <v>716</v>
      </c>
      <c r="B717" s="23">
        <v>402214</v>
      </c>
      <c r="C717" s="19" t="s">
        <v>1236</v>
      </c>
      <c r="D717" s="19" t="s">
        <v>2083</v>
      </c>
      <c r="E717" s="23">
        <v>402214</v>
      </c>
      <c r="F717" s="27" t="s">
        <v>1377</v>
      </c>
    </row>
    <row r="718" spans="1:6">
      <c r="A718" s="19">
        <v>717</v>
      </c>
      <c r="B718" s="23">
        <v>402231</v>
      </c>
      <c r="C718" s="19" t="s">
        <v>1237</v>
      </c>
      <c r="D718" s="19" t="s">
        <v>2084</v>
      </c>
      <c r="E718" s="23">
        <v>402231</v>
      </c>
      <c r="F718" s="27" t="s">
        <v>1377</v>
      </c>
    </row>
    <row r="719" spans="1:6">
      <c r="A719" s="19">
        <v>718</v>
      </c>
      <c r="B719" s="23">
        <v>402249</v>
      </c>
      <c r="C719" s="19" t="s">
        <v>1238</v>
      </c>
      <c r="D719" s="19" t="s">
        <v>2085</v>
      </c>
      <c r="E719" s="23">
        <v>402249</v>
      </c>
      <c r="F719" s="27" t="s">
        <v>1377</v>
      </c>
    </row>
    <row r="720" spans="1:6">
      <c r="A720" s="19">
        <v>719</v>
      </c>
      <c r="B720" s="23">
        <v>402257</v>
      </c>
      <c r="C720" s="19" t="s">
        <v>1239</v>
      </c>
      <c r="D720" s="19" t="s">
        <v>2086</v>
      </c>
      <c r="E720" s="23">
        <v>402257</v>
      </c>
      <c r="F720" s="27" t="s">
        <v>1377</v>
      </c>
    </row>
    <row r="721" spans="1:6">
      <c r="A721" s="19">
        <v>720</v>
      </c>
      <c r="B721" s="23">
        <v>402265</v>
      </c>
      <c r="C721" s="19" t="s">
        <v>1240</v>
      </c>
      <c r="D721" s="19" t="s">
        <v>2087</v>
      </c>
      <c r="E721" s="23">
        <v>402265</v>
      </c>
      <c r="F721" s="27" t="s">
        <v>1377</v>
      </c>
    </row>
    <row r="722" spans="1:6">
      <c r="A722" s="19">
        <v>721</v>
      </c>
      <c r="B722" s="23">
        <v>402273</v>
      </c>
      <c r="C722" s="19" t="s">
        <v>1241</v>
      </c>
      <c r="D722" s="19" t="s">
        <v>2088</v>
      </c>
      <c r="E722" s="23">
        <v>402273</v>
      </c>
      <c r="F722" s="27" t="s">
        <v>1377</v>
      </c>
    </row>
    <row r="723" spans="1:6">
      <c r="A723" s="19">
        <v>722</v>
      </c>
      <c r="B723" s="23">
        <v>402281</v>
      </c>
      <c r="C723" s="19" t="s">
        <v>1242</v>
      </c>
      <c r="D723" s="19" t="s">
        <v>2089</v>
      </c>
      <c r="E723" s="23">
        <v>402281</v>
      </c>
      <c r="F723" s="27" t="s">
        <v>1377</v>
      </c>
    </row>
    <row r="724" spans="1:6">
      <c r="A724" s="19">
        <v>723</v>
      </c>
      <c r="B724" s="23">
        <v>402290</v>
      </c>
      <c r="C724" s="19" t="s">
        <v>1243</v>
      </c>
      <c r="D724" s="19" t="s">
        <v>2090</v>
      </c>
      <c r="E724" s="23">
        <v>402290</v>
      </c>
      <c r="F724" s="27" t="s">
        <v>1377</v>
      </c>
    </row>
    <row r="725" spans="1:6">
      <c r="A725" s="19">
        <v>724</v>
      </c>
      <c r="B725" s="23">
        <v>402303</v>
      </c>
      <c r="C725" s="19" t="s">
        <v>1244</v>
      </c>
      <c r="D725" s="19" t="s">
        <v>2091</v>
      </c>
      <c r="E725" s="23">
        <v>402303</v>
      </c>
      <c r="F725" s="27" t="s">
        <v>1377</v>
      </c>
    </row>
    <row r="726" spans="1:6">
      <c r="A726" s="19">
        <v>725</v>
      </c>
      <c r="B726" s="23">
        <v>412015</v>
      </c>
      <c r="C726" s="19" t="s">
        <v>1245</v>
      </c>
      <c r="D726" s="19" t="s">
        <v>2092</v>
      </c>
      <c r="E726" s="23">
        <v>412015</v>
      </c>
      <c r="F726" s="27" t="s">
        <v>1378</v>
      </c>
    </row>
    <row r="727" spans="1:6">
      <c r="A727" s="19">
        <v>726</v>
      </c>
      <c r="B727" s="23">
        <v>412023</v>
      </c>
      <c r="C727" s="19" t="s">
        <v>1246</v>
      </c>
      <c r="D727" s="19" t="s">
        <v>2093</v>
      </c>
      <c r="E727" s="23">
        <v>412023</v>
      </c>
      <c r="F727" s="27" t="s">
        <v>1378</v>
      </c>
    </row>
    <row r="728" spans="1:6">
      <c r="A728" s="19">
        <v>727</v>
      </c>
      <c r="B728" s="23">
        <v>412031</v>
      </c>
      <c r="C728" s="19" t="s">
        <v>1247</v>
      </c>
      <c r="D728" s="19" t="s">
        <v>2094</v>
      </c>
      <c r="E728" s="23">
        <v>412031</v>
      </c>
      <c r="F728" s="27" t="s">
        <v>1378</v>
      </c>
    </row>
    <row r="729" spans="1:6">
      <c r="A729" s="19">
        <v>728</v>
      </c>
      <c r="B729" s="23">
        <v>412040</v>
      </c>
      <c r="C729" s="19" t="s">
        <v>1248</v>
      </c>
      <c r="D729" s="19" t="s">
        <v>2095</v>
      </c>
      <c r="E729" s="23">
        <v>412040</v>
      </c>
      <c r="F729" s="27" t="s">
        <v>1378</v>
      </c>
    </row>
    <row r="730" spans="1:6">
      <c r="A730" s="19">
        <v>729</v>
      </c>
      <c r="B730" s="23">
        <v>412058</v>
      </c>
      <c r="C730" s="19" t="s">
        <v>1249</v>
      </c>
      <c r="D730" s="19" t="s">
        <v>2096</v>
      </c>
      <c r="E730" s="23">
        <v>412058</v>
      </c>
      <c r="F730" s="27" t="s">
        <v>1378</v>
      </c>
    </row>
    <row r="731" spans="1:6">
      <c r="A731" s="19">
        <v>730</v>
      </c>
      <c r="B731" s="23">
        <v>412066</v>
      </c>
      <c r="C731" s="19" t="s">
        <v>1250</v>
      </c>
      <c r="D731" s="19" t="s">
        <v>2097</v>
      </c>
      <c r="E731" s="23">
        <v>412066</v>
      </c>
      <c r="F731" s="27" t="s">
        <v>1378</v>
      </c>
    </row>
    <row r="732" spans="1:6">
      <c r="A732" s="19">
        <v>731</v>
      </c>
      <c r="B732" s="23">
        <v>412074</v>
      </c>
      <c r="C732" s="19" t="s">
        <v>1251</v>
      </c>
      <c r="D732" s="19" t="s">
        <v>2098</v>
      </c>
      <c r="E732" s="23">
        <v>412074</v>
      </c>
      <c r="F732" s="27" t="s">
        <v>1378</v>
      </c>
    </row>
    <row r="733" spans="1:6">
      <c r="A733" s="19">
        <v>732</v>
      </c>
      <c r="B733" s="23">
        <v>412082</v>
      </c>
      <c r="C733" s="19" t="s">
        <v>1252</v>
      </c>
      <c r="D733" s="19" t="s">
        <v>2099</v>
      </c>
      <c r="E733" s="23">
        <v>412082</v>
      </c>
      <c r="F733" s="27" t="s">
        <v>1378</v>
      </c>
    </row>
    <row r="734" spans="1:6">
      <c r="A734" s="19">
        <v>733</v>
      </c>
      <c r="B734" s="23">
        <v>412091</v>
      </c>
      <c r="C734" s="19" t="s">
        <v>1253</v>
      </c>
      <c r="D734" s="19" t="s">
        <v>2100</v>
      </c>
      <c r="E734" s="23">
        <v>412091</v>
      </c>
      <c r="F734" s="27" t="s">
        <v>1378</v>
      </c>
    </row>
    <row r="735" spans="1:6">
      <c r="A735" s="19">
        <v>734</v>
      </c>
      <c r="B735" s="23">
        <v>412104</v>
      </c>
      <c r="C735" s="19" t="s">
        <v>1254</v>
      </c>
      <c r="D735" s="19" t="s">
        <v>2101</v>
      </c>
      <c r="E735" s="23">
        <v>412104</v>
      </c>
      <c r="F735" s="27" t="s">
        <v>1378</v>
      </c>
    </row>
    <row r="736" spans="1:6">
      <c r="A736" s="19">
        <v>735</v>
      </c>
      <c r="B736" s="23">
        <v>422011</v>
      </c>
      <c r="C736" s="19" t="s">
        <v>1255</v>
      </c>
      <c r="D736" s="19" t="s">
        <v>2102</v>
      </c>
      <c r="E736" s="23">
        <v>422011</v>
      </c>
      <c r="F736" s="27" t="s">
        <v>1379</v>
      </c>
    </row>
    <row r="737" spans="1:6">
      <c r="A737" s="19">
        <v>736</v>
      </c>
      <c r="B737" s="23">
        <v>422029</v>
      </c>
      <c r="C737" s="19" t="s">
        <v>1256</v>
      </c>
      <c r="D737" s="19" t="s">
        <v>2103</v>
      </c>
      <c r="E737" s="23">
        <v>422029</v>
      </c>
      <c r="F737" s="27" t="s">
        <v>1379</v>
      </c>
    </row>
    <row r="738" spans="1:6">
      <c r="A738" s="19">
        <v>737</v>
      </c>
      <c r="B738" s="23">
        <v>422037</v>
      </c>
      <c r="C738" s="19" t="s">
        <v>1257</v>
      </c>
      <c r="D738" s="19" t="s">
        <v>2104</v>
      </c>
      <c r="E738" s="23">
        <v>422037</v>
      </c>
      <c r="F738" s="27" t="s">
        <v>1379</v>
      </c>
    </row>
    <row r="739" spans="1:6">
      <c r="A739" s="19">
        <v>738</v>
      </c>
      <c r="B739" s="23">
        <v>422045</v>
      </c>
      <c r="C739" s="19" t="s">
        <v>1258</v>
      </c>
      <c r="D739" s="19" t="s">
        <v>2105</v>
      </c>
      <c r="E739" s="23">
        <v>422045</v>
      </c>
      <c r="F739" s="27" t="s">
        <v>1379</v>
      </c>
    </row>
    <row r="740" spans="1:6">
      <c r="A740" s="19">
        <v>739</v>
      </c>
      <c r="B740" s="23">
        <v>422053</v>
      </c>
      <c r="C740" s="19" t="s">
        <v>1259</v>
      </c>
      <c r="D740" s="19" t="s">
        <v>2106</v>
      </c>
      <c r="E740" s="23">
        <v>422053</v>
      </c>
      <c r="F740" s="27" t="s">
        <v>1379</v>
      </c>
    </row>
    <row r="741" spans="1:6">
      <c r="A741" s="19">
        <v>740</v>
      </c>
      <c r="B741" s="23">
        <v>422070</v>
      </c>
      <c r="C741" s="19" t="s">
        <v>1260</v>
      </c>
      <c r="D741" s="19" t="s">
        <v>2107</v>
      </c>
      <c r="E741" s="23">
        <v>422070</v>
      </c>
      <c r="F741" s="27" t="s">
        <v>1379</v>
      </c>
    </row>
    <row r="742" spans="1:6">
      <c r="A742" s="19">
        <v>741</v>
      </c>
      <c r="B742" s="23">
        <v>422088</v>
      </c>
      <c r="C742" s="19" t="s">
        <v>1261</v>
      </c>
      <c r="D742" s="19" t="s">
        <v>2108</v>
      </c>
      <c r="E742" s="23">
        <v>422088</v>
      </c>
      <c r="F742" s="27" t="s">
        <v>1379</v>
      </c>
    </row>
    <row r="743" spans="1:6">
      <c r="A743" s="19">
        <v>742</v>
      </c>
      <c r="B743" s="23">
        <v>422096</v>
      </c>
      <c r="C743" s="19" t="s">
        <v>1262</v>
      </c>
      <c r="D743" s="19" t="s">
        <v>2109</v>
      </c>
      <c r="E743" s="23">
        <v>422096</v>
      </c>
      <c r="F743" s="27" t="s">
        <v>1379</v>
      </c>
    </row>
    <row r="744" spans="1:6">
      <c r="A744" s="19">
        <v>743</v>
      </c>
      <c r="B744" s="23">
        <v>422100</v>
      </c>
      <c r="C744" s="19" t="s">
        <v>1263</v>
      </c>
      <c r="D744" s="19" t="s">
        <v>2110</v>
      </c>
      <c r="E744" s="23">
        <v>422100</v>
      </c>
      <c r="F744" s="27" t="s">
        <v>1379</v>
      </c>
    </row>
    <row r="745" spans="1:6">
      <c r="A745" s="19">
        <v>744</v>
      </c>
      <c r="B745" s="23">
        <v>422118</v>
      </c>
      <c r="C745" s="19" t="s">
        <v>1264</v>
      </c>
      <c r="D745" s="19" t="s">
        <v>2111</v>
      </c>
      <c r="E745" s="23">
        <v>422118</v>
      </c>
      <c r="F745" s="27" t="s">
        <v>1379</v>
      </c>
    </row>
    <row r="746" spans="1:6">
      <c r="A746" s="19">
        <v>745</v>
      </c>
      <c r="B746" s="23">
        <v>422126</v>
      </c>
      <c r="C746" s="19" t="s">
        <v>1265</v>
      </c>
      <c r="D746" s="19" t="s">
        <v>2112</v>
      </c>
      <c r="E746" s="23">
        <v>422126</v>
      </c>
      <c r="F746" s="27" t="s">
        <v>1379</v>
      </c>
    </row>
    <row r="747" spans="1:6">
      <c r="A747" s="19">
        <v>746</v>
      </c>
      <c r="B747" s="23">
        <v>422134</v>
      </c>
      <c r="C747" s="19" t="s">
        <v>1266</v>
      </c>
      <c r="D747" s="19" t="s">
        <v>2113</v>
      </c>
      <c r="E747" s="23">
        <v>422134</v>
      </c>
      <c r="F747" s="27" t="s">
        <v>1379</v>
      </c>
    </row>
    <row r="748" spans="1:6">
      <c r="A748" s="19">
        <v>747</v>
      </c>
      <c r="B748" s="23">
        <v>422142</v>
      </c>
      <c r="C748" s="19" t="s">
        <v>1267</v>
      </c>
      <c r="D748" s="19" t="s">
        <v>2114</v>
      </c>
      <c r="E748" s="23">
        <v>422142</v>
      </c>
      <c r="F748" s="27" t="s">
        <v>1379</v>
      </c>
    </row>
    <row r="749" spans="1:6">
      <c r="A749" s="19">
        <v>748</v>
      </c>
      <c r="B749" s="23">
        <v>432016</v>
      </c>
      <c r="C749" s="19" t="s">
        <v>1268</v>
      </c>
      <c r="D749" s="19" t="s">
        <v>2115</v>
      </c>
      <c r="E749" s="23">
        <v>432016</v>
      </c>
      <c r="F749" s="27" t="s">
        <v>1380</v>
      </c>
    </row>
    <row r="750" spans="1:6">
      <c r="A750" s="19">
        <v>749</v>
      </c>
      <c r="B750" s="23">
        <v>432024</v>
      </c>
      <c r="C750" s="19" t="s">
        <v>1269</v>
      </c>
      <c r="D750" s="19" t="s">
        <v>2116</v>
      </c>
      <c r="E750" s="23">
        <v>432024</v>
      </c>
      <c r="F750" s="27" t="s">
        <v>1380</v>
      </c>
    </row>
    <row r="751" spans="1:6">
      <c r="A751" s="19">
        <v>750</v>
      </c>
      <c r="B751" s="23">
        <v>432032</v>
      </c>
      <c r="C751" s="19" t="s">
        <v>1270</v>
      </c>
      <c r="D751" s="19" t="s">
        <v>2117</v>
      </c>
      <c r="E751" s="23">
        <v>432032</v>
      </c>
      <c r="F751" s="27" t="s">
        <v>1380</v>
      </c>
    </row>
    <row r="752" spans="1:6">
      <c r="A752" s="19">
        <v>751</v>
      </c>
      <c r="B752" s="23">
        <v>432041</v>
      </c>
      <c r="C752" s="19" t="s">
        <v>1271</v>
      </c>
      <c r="D752" s="19" t="s">
        <v>2118</v>
      </c>
      <c r="E752" s="23">
        <v>432041</v>
      </c>
      <c r="F752" s="27" t="s">
        <v>1380</v>
      </c>
    </row>
    <row r="753" spans="1:6">
      <c r="A753" s="19">
        <v>752</v>
      </c>
      <c r="B753" s="23">
        <v>432059</v>
      </c>
      <c r="C753" s="19" t="s">
        <v>1272</v>
      </c>
      <c r="D753" s="19" t="s">
        <v>2119</v>
      </c>
      <c r="E753" s="23">
        <v>432059</v>
      </c>
      <c r="F753" s="27" t="s">
        <v>1380</v>
      </c>
    </row>
    <row r="754" spans="1:6">
      <c r="A754" s="19">
        <v>753</v>
      </c>
      <c r="B754" s="23">
        <v>432067</v>
      </c>
      <c r="C754" s="19" t="s">
        <v>1273</v>
      </c>
      <c r="D754" s="19" t="s">
        <v>2120</v>
      </c>
      <c r="E754" s="23">
        <v>432067</v>
      </c>
      <c r="F754" s="27" t="s">
        <v>1380</v>
      </c>
    </row>
    <row r="755" spans="1:6">
      <c r="A755" s="19">
        <v>754</v>
      </c>
      <c r="B755" s="23">
        <v>432083</v>
      </c>
      <c r="C755" s="19" t="s">
        <v>1274</v>
      </c>
      <c r="D755" s="19" t="s">
        <v>2121</v>
      </c>
      <c r="E755" s="23">
        <v>432083</v>
      </c>
      <c r="F755" s="27" t="s">
        <v>1380</v>
      </c>
    </row>
    <row r="756" spans="1:6">
      <c r="A756" s="19">
        <v>755</v>
      </c>
      <c r="B756" s="23">
        <v>432105</v>
      </c>
      <c r="C756" s="19" t="s">
        <v>1275</v>
      </c>
      <c r="D756" s="19" t="s">
        <v>2122</v>
      </c>
      <c r="E756" s="23">
        <v>432105</v>
      </c>
      <c r="F756" s="27" t="s">
        <v>1380</v>
      </c>
    </row>
    <row r="757" spans="1:6">
      <c r="A757" s="19">
        <v>756</v>
      </c>
      <c r="B757" s="23">
        <v>432113</v>
      </c>
      <c r="C757" s="19" t="s">
        <v>1276</v>
      </c>
      <c r="D757" s="19" t="s">
        <v>2123</v>
      </c>
      <c r="E757" s="23">
        <v>432113</v>
      </c>
      <c r="F757" s="27" t="s">
        <v>1380</v>
      </c>
    </row>
    <row r="758" spans="1:6">
      <c r="A758" s="19">
        <v>757</v>
      </c>
      <c r="B758" s="23">
        <v>432121</v>
      </c>
      <c r="C758" s="19" t="s">
        <v>1277</v>
      </c>
      <c r="D758" s="19" t="s">
        <v>2124</v>
      </c>
      <c r="E758" s="23">
        <v>432121</v>
      </c>
      <c r="F758" s="27" t="s">
        <v>1380</v>
      </c>
    </row>
    <row r="759" spans="1:6">
      <c r="A759" s="19">
        <v>758</v>
      </c>
      <c r="B759" s="23">
        <v>432130</v>
      </c>
      <c r="C759" s="19" t="s">
        <v>1278</v>
      </c>
      <c r="D759" s="19" t="s">
        <v>2125</v>
      </c>
      <c r="E759" s="23">
        <v>432130</v>
      </c>
      <c r="F759" s="27" t="s">
        <v>1380</v>
      </c>
    </row>
    <row r="760" spans="1:6">
      <c r="A760" s="19">
        <v>759</v>
      </c>
      <c r="B760" s="23">
        <v>432148</v>
      </c>
      <c r="C760" s="19" t="s">
        <v>1279</v>
      </c>
      <c r="D760" s="19" t="s">
        <v>2126</v>
      </c>
      <c r="E760" s="23">
        <v>432148</v>
      </c>
      <c r="F760" s="27" t="s">
        <v>1380</v>
      </c>
    </row>
    <row r="761" spans="1:6">
      <c r="A761" s="19">
        <v>760</v>
      </c>
      <c r="B761" s="23">
        <v>432156</v>
      </c>
      <c r="C761" s="19" t="s">
        <v>1280</v>
      </c>
      <c r="D761" s="19" t="s">
        <v>2127</v>
      </c>
      <c r="E761" s="23">
        <v>432156</v>
      </c>
      <c r="F761" s="27" t="s">
        <v>1380</v>
      </c>
    </row>
    <row r="762" spans="1:6">
      <c r="A762" s="19">
        <v>761</v>
      </c>
      <c r="B762" s="23">
        <v>432164</v>
      </c>
      <c r="C762" s="19" t="s">
        <v>1281</v>
      </c>
      <c r="D762" s="19" t="s">
        <v>2195</v>
      </c>
      <c r="E762" s="23">
        <v>432164</v>
      </c>
      <c r="F762" s="27" t="s">
        <v>1380</v>
      </c>
    </row>
    <row r="763" spans="1:6">
      <c r="A763" s="19">
        <v>762</v>
      </c>
      <c r="B763" s="23">
        <v>442011</v>
      </c>
      <c r="C763" s="19" t="s">
        <v>1282</v>
      </c>
      <c r="D763" s="19" t="s">
        <v>2128</v>
      </c>
      <c r="E763" s="23">
        <v>442011</v>
      </c>
      <c r="F763" s="27" t="s">
        <v>1381</v>
      </c>
    </row>
    <row r="764" spans="1:6">
      <c r="A764" s="19">
        <v>763</v>
      </c>
      <c r="B764" s="23">
        <v>442020</v>
      </c>
      <c r="C764" s="19" t="s">
        <v>1283</v>
      </c>
      <c r="D764" s="19" t="s">
        <v>2129</v>
      </c>
      <c r="E764" s="23">
        <v>442020</v>
      </c>
      <c r="F764" s="27" t="s">
        <v>1381</v>
      </c>
    </row>
    <row r="765" spans="1:6">
      <c r="A765" s="19">
        <v>764</v>
      </c>
      <c r="B765" s="23">
        <v>442038</v>
      </c>
      <c r="C765" s="19" t="s">
        <v>1284</v>
      </c>
      <c r="D765" s="19" t="s">
        <v>2130</v>
      </c>
      <c r="E765" s="23">
        <v>442038</v>
      </c>
      <c r="F765" s="27" t="s">
        <v>1381</v>
      </c>
    </row>
    <row r="766" spans="1:6">
      <c r="A766" s="19">
        <v>765</v>
      </c>
      <c r="B766" s="23">
        <v>442046</v>
      </c>
      <c r="C766" s="19" t="s">
        <v>1285</v>
      </c>
      <c r="D766" s="19" t="s">
        <v>2131</v>
      </c>
      <c r="E766" s="23">
        <v>442046</v>
      </c>
      <c r="F766" s="27" t="s">
        <v>1381</v>
      </c>
    </row>
    <row r="767" spans="1:6">
      <c r="A767" s="19">
        <v>766</v>
      </c>
      <c r="B767" s="23">
        <v>442054</v>
      </c>
      <c r="C767" s="19" t="s">
        <v>1286</v>
      </c>
      <c r="D767" s="19" t="s">
        <v>2132</v>
      </c>
      <c r="E767" s="23">
        <v>442054</v>
      </c>
      <c r="F767" s="27" t="s">
        <v>1381</v>
      </c>
    </row>
    <row r="768" spans="1:6">
      <c r="A768" s="19">
        <v>767</v>
      </c>
      <c r="B768" s="23">
        <v>442062</v>
      </c>
      <c r="C768" s="19" t="s">
        <v>1287</v>
      </c>
      <c r="D768" s="19" t="s">
        <v>2196</v>
      </c>
      <c r="E768" s="23">
        <v>442062</v>
      </c>
      <c r="F768" s="27" t="s">
        <v>1381</v>
      </c>
    </row>
    <row r="769" spans="1:6">
      <c r="A769" s="19">
        <v>768</v>
      </c>
      <c r="B769" s="23">
        <v>442071</v>
      </c>
      <c r="C769" s="19" t="s">
        <v>1288</v>
      </c>
      <c r="D769" s="19" t="s">
        <v>2133</v>
      </c>
      <c r="E769" s="23">
        <v>442071</v>
      </c>
      <c r="F769" s="27" t="s">
        <v>1381</v>
      </c>
    </row>
    <row r="770" spans="1:6">
      <c r="A770" s="19">
        <v>769</v>
      </c>
      <c r="B770" s="23">
        <v>442089</v>
      </c>
      <c r="C770" s="19" t="s">
        <v>1289</v>
      </c>
      <c r="D770" s="19" t="s">
        <v>2134</v>
      </c>
      <c r="E770" s="23">
        <v>442089</v>
      </c>
      <c r="F770" s="27" t="s">
        <v>1381</v>
      </c>
    </row>
    <row r="771" spans="1:6">
      <c r="A771" s="19">
        <v>770</v>
      </c>
      <c r="B771" s="23">
        <v>442097</v>
      </c>
      <c r="C771" s="19" t="s">
        <v>1290</v>
      </c>
      <c r="D771" s="19" t="s">
        <v>2197</v>
      </c>
      <c r="E771" s="23">
        <v>442097</v>
      </c>
      <c r="F771" s="27" t="s">
        <v>1381</v>
      </c>
    </row>
    <row r="772" spans="1:6">
      <c r="A772" s="19">
        <v>771</v>
      </c>
      <c r="B772" s="23">
        <v>442101</v>
      </c>
      <c r="C772" s="19" t="s">
        <v>1291</v>
      </c>
      <c r="D772" s="19" t="s">
        <v>2135</v>
      </c>
      <c r="E772" s="23">
        <v>442101</v>
      </c>
      <c r="F772" s="27" t="s">
        <v>1381</v>
      </c>
    </row>
    <row r="773" spans="1:6">
      <c r="A773" s="19">
        <v>772</v>
      </c>
      <c r="B773" s="23">
        <v>442119</v>
      </c>
      <c r="C773" s="19" t="s">
        <v>1292</v>
      </c>
      <c r="D773" s="19" t="s">
        <v>2136</v>
      </c>
      <c r="E773" s="23">
        <v>442119</v>
      </c>
      <c r="F773" s="27" t="s">
        <v>1381</v>
      </c>
    </row>
    <row r="774" spans="1:6">
      <c r="A774" s="19">
        <v>773</v>
      </c>
      <c r="B774" s="23">
        <v>442127</v>
      </c>
      <c r="C774" s="19" t="s">
        <v>1293</v>
      </c>
      <c r="D774" s="19" t="s">
        <v>2137</v>
      </c>
      <c r="E774" s="23">
        <v>442127</v>
      </c>
      <c r="F774" s="27" t="s">
        <v>1381</v>
      </c>
    </row>
    <row r="775" spans="1:6">
      <c r="A775" s="19">
        <v>774</v>
      </c>
      <c r="B775" s="23">
        <v>442135</v>
      </c>
      <c r="C775" s="19" t="s">
        <v>1294</v>
      </c>
      <c r="D775" s="19" t="s">
        <v>2138</v>
      </c>
      <c r="E775" s="23">
        <v>442135</v>
      </c>
      <c r="F775" s="27" t="s">
        <v>1381</v>
      </c>
    </row>
    <row r="776" spans="1:6">
      <c r="A776" s="19">
        <v>775</v>
      </c>
      <c r="B776" s="23">
        <v>442143</v>
      </c>
      <c r="C776" s="19" t="s">
        <v>1295</v>
      </c>
      <c r="D776" s="19" t="s">
        <v>2139</v>
      </c>
      <c r="E776" s="23">
        <v>442143</v>
      </c>
      <c r="F776" s="27" t="s">
        <v>1381</v>
      </c>
    </row>
    <row r="777" spans="1:6">
      <c r="A777" s="19">
        <v>776</v>
      </c>
      <c r="B777" s="23">
        <v>452017</v>
      </c>
      <c r="C777" s="19" t="s">
        <v>1296</v>
      </c>
      <c r="D777" s="19" t="s">
        <v>2140</v>
      </c>
      <c r="E777" s="23">
        <v>452017</v>
      </c>
      <c r="F777" s="27" t="s">
        <v>1382</v>
      </c>
    </row>
    <row r="778" spans="1:6">
      <c r="A778" s="19">
        <v>777</v>
      </c>
      <c r="B778" s="23">
        <v>452025</v>
      </c>
      <c r="C778" s="19" t="s">
        <v>1297</v>
      </c>
      <c r="D778" s="19" t="s">
        <v>2141</v>
      </c>
      <c r="E778" s="23">
        <v>452025</v>
      </c>
      <c r="F778" s="27" t="s">
        <v>1382</v>
      </c>
    </row>
    <row r="779" spans="1:6">
      <c r="A779" s="19">
        <v>778</v>
      </c>
      <c r="B779" s="23">
        <v>452033</v>
      </c>
      <c r="C779" s="19" t="s">
        <v>1298</v>
      </c>
      <c r="D779" s="19" t="s">
        <v>2142</v>
      </c>
      <c r="E779" s="23">
        <v>452033</v>
      </c>
      <c r="F779" s="27" t="s">
        <v>1382</v>
      </c>
    </row>
    <row r="780" spans="1:6">
      <c r="A780" s="19">
        <v>779</v>
      </c>
      <c r="B780" s="23">
        <v>452041</v>
      </c>
      <c r="C780" s="19" t="s">
        <v>1299</v>
      </c>
      <c r="D780" s="19" t="s">
        <v>2143</v>
      </c>
      <c r="E780" s="23">
        <v>452041</v>
      </c>
      <c r="F780" s="27" t="s">
        <v>1382</v>
      </c>
    </row>
    <row r="781" spans="1:6">
      <c r="A781" s="19">
        <v>780</v>
      </c>
      <c r="B781" s="23">
        <v>452050</v>
      </c>
      <c r="C781" s="19" t="s">
        <v>1300</v>
      </c>
      <c r="D781" s="19" t="s">
        <v>2144</v>
      </c>
      <c r="E781" s="23">
        <v>452050</v>
      </c>
      <c r="F781" s="27" t="s">
        <v>1382</v>
      </c>
    </row>
    <row r="782" spans="1:6">
      <c r="A782" s="19">
        <v>781</v>
      </c>
      <c r="B782" s="23">
        <v>452068</v>
      </c>
      <c r="C782" s="19" t="s">
        <v>1301</v>
      </c>
      <c r="D782" s="19" t="s">
        <v>2145</v>
      </c>
      <c r="E782" s="23">
        <v>452068</v>
      </c>
      <c r="F782" s="27" t="s">
        <v>1382</v>
      </c>
    </row>
    <row r="783" spans="1:6">
      <c r="A783" s="19">
        <v>782</v>
      </c>
      <c r="B783" s="23">
        <v>452076</v>
      </c>
      <c r="C783" s="19" t="s">
        <v>1302</v>
      </c>
      <c r="D783" s="19" t="s">
        <v>2146</v>
      </c>
      <c r="E783" s="23">
        <v>452076</v>
      </c>
      <c r="F783" s="27" t="s">
        <v>1382</v>
      </c>
    </row>
    <row r="784" spans="1:6">
      <c r="A784" s="19">
        <v>783</v>
      </c>
      <c r="B784" s="23">
        <v>452084</v>
      </c>
      <c r="C784" s="19" t="s">
        <v>1303</v>
      </c>
      <c r="D784" s="19" t="s">
        <v>2147</v>
      </c>
      <c r="E784" s="23">
        <v>452084</v>
      </c>
      <c r="F784" s="27" t="s">
        <v>1382</v>
      </c>
    </row>
    <row r="785" spans="1:6">
      <c r="A785" s="19">
        <v>784</v>
      </c>
      <c r="B785" s="23">
        <v>452092</v>
      </c>
      <c r="C785" s="19" t="s">
        <v>1304</v>
      </c>
      <c r="D785" s="19" t="s">
        <v>2148</v>
      </c>
      <c r="E785" s="23">
        <v>452092</v>
      </c>
      <c r="F785" s="27" t="s">
        <v>1382</v>
      </c>
    </row>
    <row r="786" spans="1:6">
      <c r="A786" s="19">
        <v>785</v>
      </c>
      <c r="B786" s="23">
        <v>462012</v>
      </c>
      <c r="C786" s="19" t="s">
        <v>1305</v>
      </c>
      <c r="D786" s="19" t="s">
        <v>2149</v>
      </c>
      <c r="E786" s="23">
        <v>462012</v>
      </c>
      <c r="F786" s="27" t="s">
        <v>1383</v>
      </c>
    </row>
    <row r="787" spans="1:6">
      <c r="A787" s="19">
        <v>786</v>
      </c>
      <c r="B787" s="23">
        <v>462039</v>
      </c>
      <c r="C787" s="19" t="s">
        <v>1306</v>
      </c>
      <c r="D787" s="19" t="s">
        <v>2150</v>
      </c>
      <c r="E787" s="23">
        <v>462039</v>
      </c>
      <c r="F787" s="27" t="s">
        <v>1383</v>
      </c>
    </row>
    <row r="788" spans="1:6">
      <c r="A788" s="19">
        <v>787</v>
      </c>
      <c r="B788" s="23">
        <v>462047</v>
      </c>
      <c r="C788" s="19" t="s">
        <v>1307</v>
      </c>
      <c r="D788" s="19" t="s">
        <v>2151</v>
      </c>
      <c r="E788" s="23">
        <v>462047</v>
      </c>
      <c r="F788" s="27" t="s">
        <v>1383</v>
      </c>
    </row>
    <row r="789" spans="1:6">
      <c r="A789" s="19">
        <v>788</v>
      </c>
      <c r="B789" s="23">
        <v>462063</v>
      </c>
      <c r="C789" s="19" t="s">
        <v>1308</v>
      </c>
      <c r="D789" s="19" t="s">
        <v>2152</v>
      </c>
      <c r="E789" s="23">
        <v>462063</v>
      </c>
      <c r="F789" s="27" t="s">
        <v>1383</v>
      </c>
    </row>
    <row r="790" spans="1:6">
      <c r="A790" s="19">
        <v>789</v>
      </c>
      <c r="B790" s="23">
        <v>462080</v>
      </c>
      <c r="C790" s="19" t="s">
        <v>1309</v>
      </c>
      <c r="D790" s="19" t="s">
        <v>2153</v>
      </c>
      <c r="E790" s="23">
        <v>462080</v>
      </c>
      <c r="F790" s="27" t="s">
        <v>1383</v>
      </c>
    </row>
    <row r="791" spans="1:6">
      <c r="A791" s="19">
        <v>790</v>
      </c>
      <c r="B791" s="23">
        <v>462101</v>
      </c>
      <c r="C791" s="19" t="s">
        <v>1310</v>
      </c>
      <c r="D791" s="19" t="s">
        <v>2154</v>
      </c>
      <c r="E791" s="23">
        <v>462101</v>
      </c>
      <c r="F791" s="27" t="s">
        <v>1383</v>
      </c>
    </row>
    <row r="792" spans="1:6">
      <c r="A792" s="19">
        <v>791</v>
      </c>
      <c r="B792" s="23">
        <v>462136</v>
      </c>
      <c r="C792" s="19" t="s">
        <v>1311</v>
      </c>
      <c r="D792" s="19" t="s">
        <v>2155</v>
      </c>
      <c r="E792" s="23">
        <v>462136</v>
      </c>
      <c r="F792" s="27" t="s">
        <v>1383</v>
      </c>
    </row>
    <row r="793" spans="1:6">
      <c r="A793" s="19">
        <v>792</v>
      </c>
      <c r="B793" s="23">
        <v>462144</v>
      </c>
      <c r="C793" s="19" t="s">
        <v>1312</v>
      </c>
      <c r="D793" s="19" t="s">
        <v>2156</v>
      </c>
      <c r="E793" s="23">
        <v>462144</v>
      </c>
      <c r="F793" s="27" t="s">
        <v>1383</v>
      </c>
    </row>
    <row r="794" spans="1:6">
      <c r="A794" s="19">
        <v>793</v>
      </c>
      <c r="B794" s="23">
        <v>462152</v>
      </c>
      <c r="C794" s="19" t="s">
        <v>1313</v>
      </c>
      <c r="D794" s="19" t="s">
        <v>2157</v>
      </c>
      <c r="E794" s="23">
        <v>462152</v>
      </c>
      <c r="F794" s="27" t="s">
        <v>1383</v>
      </c>
    </row>
    <row r="795" spans="1:6">
      <c r="A795" s="19">
        <v>794</v>
      </c>
      <c r="B795" s="23">
        <v>462161</v>
      </c>
      <c r="C795" s="19" t="s">
        <v>1314</v>
      </c>
      <c r="D795" s="19" t="s">
        <v>2158</v>
      </c>
      <c r="E795" s="23">
        <v>462161</v>
      </c>
      <c r="F795" s="27" t="s">
        <v>1383</v>
      </c>
    </row>
    <row r="796" spans="1:6">
      <c r="A796" s="19">
        <v>795</v>
      </c>
      <c r="B796" s="23">
        <v>462179</v>
      </c>
      <c r="C796" s="19" t="s">
        <v>1315</v>
      </c>
      <c r="D796" s="19" t="s">
        <v>2159</v>
      </c>
      <c r="E796" s="23">
        <v>462179</v>
      </c>
      <c r="F796" s="27" t="s">
        <v>1383</v>
      </c>
    </row>
    <row r="797" spans="1:6">
      <c r="A797" s="19">
        <v>796</v>
      </c>
      <c r="B797" s="23">
        <v>462187</v>
      </c>
      <c r="C797" s="19" t="s">
        <v>1316</v>
      </c>
      <c r="D797" s="19" t="s">
        <v>2160</v>
      </c>
      <c r="E797" s="23">
        <v>462187</v>
      </c>
      <c r="F797" s="27" t="s">
        <v>1383</v>
      </c>
    </row>
    <row r="798" spans="1:6">
      <c r="A798" s="19">
        <v>797</v>
      </c>
      <c r="B798" s="23">
        <v>462195</v>
      </c>
      <c r="C798" s="19" t="s">
        <v>1317</v>
      </c>
      <c r="D798" s="19" t="s">
        <v>2161</v>
      </c>
      <c r="E798" s="23">
        <v>462195</v>
      </c>
      <c r="F798" s="27" t="s">
        <v>1383</v>
      </c>
    </row>
    <row r="799" spans="1:6">
      <c r="A799" s="19">
        <v>798</v>
      </c>
      <c r="B799" s="23">
        <v>462209</v>
      </c>
      <c r="C799" s="19" t="s">
        <v>1318</v>
      </c>
      <c r="D799" s="19" t="s">
        <v>2162</v>
      </c>
      <c r="E799" s="23">
        <v>462209</v>
      </c>
      <c r="F799" s="27" t="s">
        <v>1383</v>
      </c>
    </row>
    <row r="800" spans="1:6">
      <c r="A800" s="19">
        <v>799</v>
      </c>
      <c r="B800" s="23">
        <v>462217</v>
      </c>
      <c r="C800" s="19" t="s">
        <v>1319</v>
      </c>
      <c r="D800" s="19" t="s">
        <v>2163</v>
      </c>
      <c r="E800" s="23">
        <v>462217</v>
      </c>
      <c r="F800" s="27" t="s">
        <v>1383</v>
      </c>
    </row>
    <row r="801" spans="1:6">
      <c r="A801" s="19">
        <v>800</v>
      </c>
      <c r="B801" s="23">
        <v>462225</v>
      </c>
      <c r="C801" s="19" t="s">
        <v>1320</v>
      </c>
      <c r="D801" s="19" t="s">
        <v>2164</v>
      </c>
      <c r="E801" s="23">
        <v>462225</v>
      </c>
      <c r="F801" s="27" t="s">
        <v>1383</v>
      </c>
    </row>
    <row r="802" spans="1:6">
      <c r="A802" s="19">
        <v>801</v>
      </c>
      <c r="B802" s="23">
        <v>462233</v>
      </c>
      <c r="C802" s="19" t="s">
        <v>1321</v>
      </c>
      <c r="D802" s="19" t="s">
        <v>2165</v>
      </c>
      <c r="E802" s="23">
        <v>462233</v>
      </c>
      <c r="F802" s="27" t="s">
        <v>1383</v>
      </c>
    </row>
    <row r="803" spans="1:6">
      <c r="A803" s="19">
        <v>802</v>
      </c>
      <c r="B803" s="23">
        <v>462241</v>
      </c>
      <c r="C803" s="19" t="s">
        <v>1322</v>
      </c>
      <c r="D803" s="19" t="s">
        <v>2166</v>
      </c>
      <c r="E803" s="23">
        <v>462241</v>
      </c>
      <c r="F803" s="27" t="s">
        <v>1383</v>
      </c>
    </row>
    <row r="804" spans="1:6">
      <c r="A804" s="19">
        <v>803</v>
      </c>
      <c r="B804" s="23">
        <v>462250</v>
      </c>
      <c r="C804" s="19" t="s">
        <v>1323</v>
      </c>
      <c r="D804" s="19" t="s">
        <v>2167</v>
      </c>
      <c r="E804" s="23">
        <v>462250</v>
      </c>
      <c r="F804" s="27" t="s">
        <v>1383</v>
      </c>
    </row>
    <row r="805" spans="1:6">
      <c r="A805" s="19">
        <v>804</v>
      </c>
      <c r="B805" s="23">
        <v>472018</v>
      </c>
      <c r="C805" s="19" t="s">
        <v>1324</v>
      </c>
      <c r="D805" s="19" t="s">
        <v>2168</v>
      </c>
      <c r="E805" s="23">
        <v>472018</v>
      </c>
      <c r="F805" s="27" t="s">
        <v>1384</v>
      </c>
    </row>
    <row r="806" spans="1:6">
      <c r="A806" s="19">
        <v>805</v>
      </c>
      <c r="B806" s="23">
        <v>472051</v>
      </c>
      <c r="C806" s="19" t="s">
        <v>1325</v>
      </c>
      <c r="D806" s="19" t="s">
        <v>2169</v>
      </c>
      <c r="E806" s="23">
        <v>472051</v>
      </c>
      <c r="F806" s="27" t="s">
        <v>1384</v>
      </c>
    </row>
    <row r="807" spans="1:6">
      <c r="A807" s="19">
        <v>806</v>
      </c>
      <c r="B807" s="23">
        <v>472077</v>
      </c>
      <c r="C807" s="19" t="s">
        <v>1326</v>
      </c>
      <c r="D807" s="19" t="s">
        <v>2170</v>
      </c>
      <c r="E807" s="23">
        <v>472077</v>
      </c>
      <c r="F807" s="27" t="s">
        <v>1384</v>
      </c>
    </row>
    <row r="808" spans="1:6">
      <c r="A808" s="19">
        <v>807</v>
      </c>
      <c r="B808" s="23">
        <v>472085</v>
      </c>
      <c r="C808" s="19" t="s">
        <v>1327</v>
      </c>
      <c r="D808" s="19" t="s">
        <v>2171</v>
      </c>
      <c r="E808" s="23">
        <v>472085</v>
      </c>
      <c r="F808" s="27" t="s">
        <v>1384</v>
      </c>
    </row>
    <row r="809" spans="1:6">
      <c r="A809" s="19">
        <v>808</v>
      </c>
      <c r="B809" s="23">
        <v>472093</v>
      </c>
      <c r="C809" s="19" t="s">
        <v>1328</v>
      </c>
      <c r="D809" s="19" t="s">
        <v>2172</v>
      </c>
      <c r="E809" s="23">
        <v>472093</v>
      </c>
      <c r="F809" s="27" t="s">
        <v>1384</v>
      </c>
    </row>
    <row r="810" spans="1:6">
      <c r="A810" s="19">
        <v>809</v>
      </c>
      <c r="B810" s="23">
        <v>472107</v>
      </c>
      <c r="C810" s="19" t="s">
        <v>1329</v>
      </c>
      <c r="D810" s="19" t="s">
        <v>2173</v>
      </c>
      <c r="E810" s="23">
        <v>472107</v>
      </c>
      <c r="F810" s="27" t="s">
        <v>1384</v>
      </c>
    </row>
    <row r="811" spans="1:6">
      <c r="A811" s="19">
        <v>810</v>
      </c>
      <c r="B811" s="23">
        <v>472115</v>
      </c>
      <c r="C811" s="19" t="s">
        <v>1330</v>
      </c>
      <c r="D811" s="19" t="s">
        <v>2174</v>
      </c>
      <c r="E811" s="23">
        <v>472115</v>
      </c>
      <c r="F811" s="27" t="s">
        <v>1384</v>
      </c>
    </row>
    <row r="812" spans="1:6">
      <c r="A812" s="19">
        <v>811</v>
      </c>
      <c r="B812" s="23">
        <v>472123</v>
      </c>
      <c r="C812" s="19" t="s">
        <v>1331</v>
      </c>
      <c r="D812" s="19" t="s">
        <v>2175</v>
      </c>
      <c r="E812" s="23">
        <v>472123</v>
      </c>
      <c r="F812" s="27" t="s">
        <v>1384</v>
      </c>
    </row>
    <row r="813" spans="1:6">
      <c r="A813" s="19">
        <v>812</v>
      </c>
      <c r="B813" s="23">
        <v>472131</v>
      </c>
      <c r="C813" s="19" t="s">
        <v>1332</v>
      </c>
      <c r="D813" s="19" t="s">
        <v>2176</v>
      </c>
      <c r="E813" s="23">
        <v>472131</v>
      </c>
      <c r="F813" s="27" t="s">
        <v>1384</v>
      </c>
    </row>
    <row r="814" spans="1:6">
      <c r="A814" s="19">
        <v>813</v>
      </c>
      <c r="B814" s="23">
        <v>472140</v>
      </c>
      <c r="C814" s="19" t="s">
        <v>1333</v>
      </c>
      <c r="D814" s="19" t="s">
        <v>2177</v>
      </c>
      <c r="E814" s="23">
        <v>472140</v>
      </c>
      <c r="F814" s="27" t="s">
        <v>1384</v>
      </c>
    </row>
    <row r="815" spans="1:6">
      <c r="A815" s="19">
        <v>814</v>
      </c>
      <c r="B815" s="23">
        <v>472158</v>
      </c>
      <c r="C815" s="19" t="s">
        <v>1334</v>
      </c>
      <c r="D815" s="19" t="s">
        <v>2178</v>
      </c>
      <c r="E815" s="23">
        <v>472158</v>
      </c>
      <c r="F815" s="27" t="s">
        <v>1384</v>
      </c>
    </row>
  </sheetData>
  <autoFilter ref="A1:F815"/>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表紙～Ｑ1-5</vt:lpstr>
      <vt:lpstr>Ｑ6(事例1）</vt:lpstr>
      <vt:lpstr>Ｑ6(事例2)</vt:lpstr>
      <vt:lpstr>Ｑ6(事例3)</vt:lpstr>
      <vt:lpstr>Ｑ6(事例4)</vt:lpstr>
      <vt:lpstr>Ｑ6(事例5)</vt:lpstr>
      <vt:lpstr>Ｑ7-12</vt:lpstr>
      <vt:lpstr>回答シート</vt:lpstr>
      <vt:lpstr>自治体コード</vt:lpstr>
      <vt:lpstr>'Ｑ6(事例1）'!Print_Area</vt:lpstr>
      <vt:lpstr>'Ｑ6(事例2)'!Print_Area</vt:lpstr>
      <vt:lpstr>'Ｑ6(事例3)'!Print_Area</vt:lpstr>
      <vt:lpstr>'Ｑ6(事例4)'!Print_Area</vt:lpstr>
      <vt:lpstr>'Ｑ6(事例5)'!Print_Area</vt:lpstr>
      <vt:lpstr>'Ｑ7-12'!Print_Area</vt:lpstr>
      <vt:lpstr>'表紙～Ｑ1-5'!Print_Area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2018-01-10T05:51:48Z</cp:lastPrinted>
  <dcterms:created xsi:type="dcterms:W3CDTF">2017-12-20T01:06:58Z</dcterms:created>
  <dcterms:modified xsi:type="dcterms:W3CDTF">2018-01-10T05:52:22Z</dcterms:modified>
</cp:coreProperties>
</file>