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4.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5.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no\Desktop\"/>
    </mc:Choice>
  </mc:AlternateContent>
  <bookViews>
    <workbookView xWindow="-3255" yWindow="2475" windowWidth="16590" windowHeight="7800" tabRatio="935"/>
  </bookViews>
  <sheets>
    <sheet name="表紙・注意事項" sheetId="1" r:id="rId1"/>
    <sheet name="Q1～Q3《A公共交通政策を所管する市役所の体制について》" sheetId="2" r:id="rId2"/>
    <sheet name="Q4～7《B現状の公共交通利用に関する認識および情報収集体制》" sheetId="3" r:id="rId3"/>
    <sheet name="Q8～Q11《C公共交通政策に関する市の財政負担について》 " sheetId="4" r:id="rId4"/>
    <sheet name="Q12～Q14《D立地適正化計画の策定に当たっての課題》" sheetId="5" r:id="rId5"/>
    <sheet name="【非表示】_TKO変換管理用シート" sheetId="6" state="hidden" r:id="rId6"/>
  </sheets>
  <definedNames>
    <definedName name="_xlnm.Print_Area" localSheetId="1">'Q1～Q3《A公共交通政策を所管する市役所の体制について》'!$A$1:$AI$103</definedName>
    <definedName name="_xlnm.Print_Area" localSheetId="4">'Q12～Q14《D立地適正化計画の策定に当たっての課題》'!$A$1:$AI$77</definedName>
    <definedName name="_xlnm.Print_Area" localSheetId="2">'Q4～7《B現状の公共交通利用に関する認識および情報収集体制》'!$A$1:$AI$135</definedName>
    <definedName name="_xlnm.Print_Area" localSheetId="3">'Q8～Q11《C公共交通政策に関する市の財政負担について》 '!$A$1:$AI$83</definedName>
    <definedName name="_xlnm.Print_Area" localSheetId="0">表紙・注意事項!$A$1:$AI$89</definedName>
    <definedName name="Z_51D08588_A6D2_40C7_891F_671864D74E0C_.wvu.PrintArea" localSheetId="1" hidden="1">'Q1～Q3《A公共交通政策を所管する市役所の体制について》'!$A$1:$AI$103</definedName>
    <definedName name="Z_51D08588_A6D2_40C7_891F_671864D74E0C_.wvu.PrintArea" localSheetId="0" hidden="1">表紙・注意事項!$A$1:$AI$89</definedName>
    <definedName name="Z_CD0ABA2A_EAE2_4EB8_A2E5_FDB66FBF1CE6_.wvu.PrintArea" localSheetId="1" hidden="1">'Q1～Q3《A公共交通政策を所管する市役所の体制について》'!$A$1:$AI$103</definedName>
    <definedName name="Z_CD0ABA2A_EAE2_4EB8_A2E5_FDB66FBF1CE6_.wvu.PrintArea" localSheetId="0" hidden="1">表紙・注意事項!$A$1:$AI$89</definedName>
  </definedNames>
  <calcPr calcId="152511"/>
  <customWorkbookViews>
    <customWorkbookView name="tsuneda - 個人用ビュー" guid="{51D08588-A6D2-40C7-891F-671864D74E0C}" mergeInterval="0" personalView="1" maximized="1" windowWidth="1362" windowHeight="548" tabRatio="765" activeSheetId="1" showComments="commNone"/>
    <customWorkbookView name="kenkyu10 - 個人用ビュー" guid="{CD0ABA2A-EAE2-4EB8-A2E5-FDB66FBF1CE6}" mergeInterval="0" personalView="1" maximized="1" xWindow="-8" yWindow="-8" windowWidth="1936" windowHeight="1056" tabRatio="765"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7" i="5" l="1"/>
  <c r="AP10" i="4" l="1"/>
  <c r="AN61" i="4" l="1"/>
  <c r="AN60" i="4"/>
  <c r="AN45" i="4"/>
  <c r="AN46" i="4"/>
  <c r="AN47" i="4"/>
  <c r="AN48" i="4"/>
  <c r="AN49" i="4"/>
  <c r="AN50" i="4"/>
  <c r="AN51" i="4"/>
  <c r="AN52" i="4"/>
  <c r="AN53" i="4"/>
  <c r="AN54" i="4"/>
  <c r="AN55" i="4"/>
  <c r="AN56" i="4"/>
  <c r="AN57" i="4"/>
  <c r="AN58" i="4"/>
  <c r="AN59" i="4"/>
  <c r="AN62" i="4"/>
  <c r="AN63" i="4"/>
  <c r="AN64" i="4"/>
  <c r="AN65" i="4"/>
  <c r="AN66" i="4"/>
  <c r="AN67" i="4"/>
  <c r="AN68" i="4"/>
  <c r="AN129" i="3"/>
  <c r="AN121" i="3" l="1"/>
  <c r="A100" i="6" l="1"/>
  <c r="AN57" i="5"/>
  <c r="AR9" i="5" l="1"/>
  <c r="AQ9" i="5"/>
  <c r="AP9" i="5"/>
  <c r="AU57" i="5"/>
  <c r="A188" i="6"/>
  <c r="AR57" i="5"/>
  <c r="AS57" i="5"/>
  <c r="AT57" i="5"/>
  <c r="AQ57" i="5"/>
  <c r="AR51" i="5"/>
  <c r="AQ51" i="5"/>
  <c r="AP51" i="5"/>
  <c r="AR7" i="4"/>
  <c r="AT60" i="5" l="1"/>
  <c r="AO56" i="5"/>
  <c r="AP63" i="5" s="1"/>
  <c r="AV16" i="5"/>
  <c r="AN9" i="5"/>
  <c r="AO9" i="5"/>
  <c r="AO51" i="5"/>
  <c r="AN51" i="5"/>
  <c r="AN39" i="1"/>
  <c r="A1" i="6" s="1"/>
  <c r="A174" i="6" l="1"/>
  <c r="A20" i="6"/>
  <c r="AN20" i="2"/>
  <c r="A22" i="6" s="1"/>
  <c r="AN19" i="2"/>
  <c r="A21" i="6" s="1"/>
  <c r="AN18" i="2"/>
  <c r="AN17" i="2"/>
  <c r="AN15" i="2"/>
  <c r="AN14" i="2"/>
  <c r="AN5" i="2" l="1"/>
  <c r="A8" i="6" s="1"/>
  <c r="AP58" i="5"/>
  <c r="AS127" i="3"/>
  <c r="AO127" i="3" s="1"/>
  <c r="AR127" i="3"/>
  <c r="AS126" i="3"/>
  <c r="AR126" i="3"/>
  <c r="AN126" i="3" s="1"/>
  <c r="A97" i="6" s="1"/>
  <c r="AS125" i="3"/>
  <c r="AR125" i="3"/>
  <c r="AS124" i="3"/>
  <c r="AR124" i="3"/>
  <c r="AN124" i="3" s="1"/>
  <c r="A95" i="6" s="1"/>
  <c r="AS123" i="3"/>
  <c r="AR123" i="3"/>
  <c r="AS122" i="3"/>
  <c r="AR122" i="3"/>
  <c r="AN122" i="3" s="1"/>
  <c r="A93" i="6" s="1"/>
  <c r="AR128" i="3"/>
  <c r="A147" i="6"/>
  <c r="AN5" i="4"/>
  <c r="AN3" i="4"/>
  <c r="AN22" i="2"/>
  <c r="A24" i="6" s="1"/>
  <c r="AN23" i="2"/>
  <c r="A25" i="6" s="1"/>
  <c r="A103" i="6" l="1"/>
  <c r="AR59" i="5"/>
  <c r="AN56" i="5" s="1"/>
  <c r="A187" i="6" s="1"/>
  <c r="A101" i="6"/>
  <c r="AN123" i="3"/>
  <c r="A94" i="6" s="1"/>
  <c r="AN125" i="3"/>
  <c r="A96" i="6" s="1"/>
  <c r="AN127" i="3"/>
  <c r="A98" i="6" s="1"/>
  <c r="AO123" i="3"/>
  <c r="AO124" i="3"/>
  <c r="AO125" i="3"/>
  <c r="AO126" i="3"/>
  <c r="AO122" i="3"/>
  <c r="AU55" i="5" l="1"/>
  <c r="AT55" i="5"/>
  <c r="AS55" i="5"/>
  <c r="AU54" i="5"/>
  <c r="AT54" i="5"/>
  <c r="AS54" i="5"/>
  <c r="AU53" i="5"/>
  <c r="AT53" i="5"/>
  <c r="AS53" i="5"/>
  <c r="AU52" i="5"/>
  <c r="AO52" i="5" s="1"/>
  <c r="AT52" i="5"/>
  <c r="AS52" i="5"/>
  <c r="A182" i="6"/>
  <c r="AS10" i="5"/>
  <c r="AU10" i="5"/>
  <c r="AT10" i="5"/>
  <c r="AU16" i="5"/>
  <c r="AT16" i="5"/>
  <c r="AS16" i="5"/>
  <c r="AU15" i="5"/>
  <c r="AT15" i="5"/>
  <c r="AS15" i="5"/>
  <c r="AU14" i="5"/>
  <c r="AT14" i="5"/>
  <c r="AS14" i="5"/>
  <c r="AU13" i="5"/>
  <c r="AT13" i="5"/>
  <c r="AS13" i="5"/>
  <c r="AU12" i="5"/>
  <c r="AT12" i="5"/>
  <c r="AS12" i="5"/>
  <c r="AU11" i="5"/>
  <c r="AT11" i="5"/>
  <c r="AS11" i="5"/>
  <c r="AN6" i="5"/>
  <c r="AW55" i="5" l="1"/>
  <c r="AV55" i="5"/>
  <c r="AX55" i="5"/>
  <c r="AX53" i="5"/>
  <c r="AX54" i="5"/>
  <c r="AX52" i="5"/>
  <c r="A171" i="6"/>
  <c r="AN10" i="5"/>
  <c r="AN13" i="5"/>
  <c r="A178" i="6" s="1"/>
  <c r="AO11" i="5"/>
  <c r="AN14" i="5"/>
  <c r="A179" i="6" s="1"/>
  <c r="AN15" i="5"/>
  <c r="A180" i="6" s="1"/>
  <c r="AO14" i="5"/>
  <c r="AO15" i="5"/>
  <c r="AN12" i="5"/>
  <c r="A177" i="6" s="1"/>
  <c r="AO13" i="5"/>
  <c r="AN11" i="5"/>
  <c r="A176" i="6" s="1"/>
  <c r="AN16" i="5"/>
  <c r="A181" i="6" s="1"/>
  <c r="AN55" i="5"/>
  <c r="A186" i="6" s="1"/>
  <c r="AN54" i="5"/>
  <c r="A185" i="6" s="1"/>
  <c r="AO55" i="5"/>
  <c r="AO54" i="5"/>
  <c r="AN52" i="5"/>
  <c r="A183" i="6" s="1"/>
  <c r="AN53" i="5"/>
  <c r="A184" i="6" s="1"/>
  <c r="AO53" i="5"/>
  <c r="AO16" i="5"/>
  <c r="AO12" i="5"/>
  <c r="AO10" i="5"/>
  <c r="AN8" i="5"/>
  <c r="AU7" i="5"/>
  <c r="AT7" i="5"/>
  <c r="AS7" i="5"/>
  <c r="AU5" i="5"/>
  <c r="AT5" i="5"/>
  <c r="AS5" i="5"/>
  <c r="AN75" i="4"/>
  <c r="A165" i="6" s="1"/>
  <c r="AN74" i="4"/>
  <c r="A164" i="6" s="1"/>
  <c r="AN76" i="4"/>
  <c r="A166" i="6" s="1"/>
  <c r="AN77" i="4"/>
  <c r="A167" i="6" s="1"/>
  <c r="AN78" i="4"/>
  <c r="A168" i="6" s="1"/>
  <c r="AN79" i="4"/>
  <c r="A169" i="6" s="1"/>
  <c r="A158" i="6"/>
  <c r="A153" i="6"/>
  <c r="A152" i="6"/>
  <c r="AN73" i="4"/>
  <c r="A163" i="6" s="1"/>
  <c r="A157" i="6"/>
  <c r="AN72" i="4"/>
  <c r="A162" i="6" s="1"/>
  <c r="A156" i="6"/>
  <c r="AN71" i="4"/>
  <c r="A161" i="6" s="1"/>
  <c r="A155" i="6"/>
  <c r="AN70" i="4"/>
  <c r="A160" i="6" s="1"/>
  <c r="A154" i="6"/>
  <c r="AN69" i="4"/>
  <c r="A159" i="6" s="1"/>
  <c r="A142" i="6"/>
  <c r="A150" i="6"/>
  <c r="A149" i="6"/>
  <c r="A148" i="6"/>
  <c r="A146" i="6"/>
  <c r="A145" i="6"/>
  <c r="A144" i="6"/>
  <c r="A143" i="6"/>
  <c r="A141" i="6"/>
  <c r="A136" i="6"/>
  <c r="A135" i="6"/>
  <c r="A140" i="6"/>
  <c r="A137" i="6"/>
  <c r="A138" i="6"/>
  <c r="A139" i="6"/>
  <c r="AP45" i="4"/>
  <c r="AS45" i="4"/>
  <c r="AR45" i="4"/>
  <c r="AQ45" i="4"/>
  <c r="AN35" i="4"/>
  <c r="A133" i="6" s="1"/>
  <c r="AN34" i="4"/>
  <c r="A132" i="6" s="1"/>
  <c r="AN33" i="4"/>
  <c r="A131" i="6" s="1"/>
  <c r="AN32" i="4"/>
  <c r="A130" i="6" s="1"/>
  <c r="AN31" i="4"/>
  <c r="A129" i="6" s="1"/>
  <c r="AN30" i="4"/>
  <c r="A128" i="6" s="1"/>
  <c r="AN29" i="4"/>
  <c r="A127" i="6" s="1"/>
  <c r="AN28" i="4"/>
  <c r="A126" i="6" s="1"/>
  <c r="AN27" i="4"/>
  <c r="A125" i="6" s="1"/>
  <c r="AN26" i="4"/>
  <c r="A124" i="6" s="1"/>
  <c r="AN25" i="4"/>
  <c r="A123" i="6" s="1"/>
  <c r="AN24" i="4"/>
  <c r="A122" i="6" s="1"/>
  <c r="AN23" i="4"/>
  <c r="A121" i="6" s="1"/>
  <c r="AN22" i="4"/>
  <c r="A120" i="6" s="1"/>
  <c r="AN18" i="4"/>
  <c r="A116" i="6" s="1"/>
  <c r="AN19" i="4"/>
  <c r="A117" i="6" s="1"/>
  <c r="AN20" i="4"/>
  <c r="A118" i="6" s="1"/>
  <c r="AN21" i="4"/>
  <c r="A119" i="6" s="1"/>
  <c r="AN15" i="4"/>
  <c r="AN17" i="4"/>
  <c r="A115" i="6" s="1"/>
  <c r="AN16" i="4"/>
  <c r="A114" i="6" s="1"/>
  <c r="AN14" i="4"/>
  <c r="A112" i="6" s="1"/>
  <c r="AN8" i="4"/>
  <c r="AN9" i="4"/>
  <c r="A107" i="6" s="1"/>
  <c r="AN10" i="4"/>
  <c r="A108" i="6" s="1"/>
  <c r="AN11" i="4"/>
  <c r="A109" i="6" s="1"/>
  <c r="AN12" i="4"/>
  <c r="A110" i="6" s="1"/>
  <c r="AN13" i="4"/>
  <c r="A111" i="6" s="1"/>
  <c r="AS7" i="4"/>
  <c r="AN6" i="4"/>
  <c r="AQ4" i="4"/>
  <c r="AO4" i="4"/>
  <c r="A92" i="6"/>
  <c r="AS128" i="3"/>
  <c r="AQ130" i="3" s="1"/>
  <c r="AW16" i="5" l="1"/>
  <c r="AS62" i="5"/>
  <c r="AT3" i="5"/>
  <c r="A173" i="6"/>
  <c r="AU3" i="5"/>
  <c r="AT62" i="5" s="1"/>
  <c r="A104" i="6"/>
  <c r="AR4" i="4"/>
  <c r="AN4" i="4" s="1"/>
  <c r="A106" i="6"/>
  <c r="AP13" i="4"/>
  <c r="AP14" i="4" s="1"/>
  <c r="A113" i="6"/>
  <c r="A175" i="6"/>
  <c r="AN7" i="5"/>
  <c r="A172" i="6" s="1"/>
  <c r="AO128" i="3"/>
  <c r="AN128" i="3"/>
  <c r="A151" i="6"/>
  <c r="AW7" i="5"/>
  <c r="AN5" i="5"/>
  <c r="AO7" i="5"/>
  <c r="AO5" i="5"/>
  <c r="AN44" i="4"/>
  <c r="A134" i="6" s="1"/>
  <c r="AN7" i="4"/>
  <c r="AP48" i="4" s="1"/>
  <c r="AO45" i="4"/>
  <c r="AO7" i="4"/>
  <c r="AT7" i="4" s="1"/>
  <c r="AW12" i="5" l="1"/>
  <c r="AW10" i="5"/>
  <c r="AQ48" i="4"/>
  <c r="AR47" i="4" s="1"/>
  <c r="A102" i="6"/>
  <c r="AP47" i="4"/>
  <c r="AQ47" i="4" s="1"/>
  <c r="A105" i="6"/>
  <c r="A170" i="6"/>
  <c r="AW5" i="5"/>
  <c r="A99" i="6"/>
  <c r="AP130" i="3"/>
  <c r="AX7" i="5"/>
  <c r="AX5" i="5"/>
  <c r="AV118" i="3"/>
  <c r="AR110" i="3"/>
  <c r="BC120" i="3" s="1"/>
  <c r="AR48" i="4" l="1"/>
  <c r="AS110" i="3"/>
  <c r="AN110" i="3" s="1"/>
  <c r="A81" i="6" s="1"/>
  <c r="AS109" i="3"/>
  <c r="AS108" i="3"/>
  <c r="AS107" i="3"/>
  <c r="AS106" i="3"/>
  <c r="AS105" i="3"/>
  <c r="AS104" i="3"/>
  <c r="AS103" i="3"/>
  <c r="AS102" i="3"/>
  <c r="AS101" i="3"/>
  <c r="AR109" i="3"/>
  <c r="BC119" i="3" s="1"/>
  <c r="AR108" i="3"/>
  <c r="BC118" i="3" s="1"/>
  <c r="AR107" i="3"/>
  <c r="BC117" i="3" s="1"/>
  <c r="AR106" i="3"/>
  <c r="BC116" i="3" s="1"/>
  <c r="AR105" i="3"/>
  <c r="BC115" i="3" s="1"/>
  <c r="AR104" i="3"/>
  <c r="BC114" i="3" s="1"/>
  <c r="AR103" i="3"/>
  <c r="BC113" i="3" s="1"/>
  <c r="AR102" i="3"/>
  <c r="BC112" i="3" s="1"/>
  <c r="AR101" i="3"/>
  <c r="AN104" i="3" l="1"/>
  <c r="A75" i="6" s="1"/>
  <c r="AN101" i="3"/>
  <c r="A72" i="6" s="1"/>
  <c r="AO106" i="3"/>
  <c r="AN106" i="3"/>
  <c r="A77" i="6" s="1"/>
  <c r="AN107" i="3"/>
  <c r="A78" i="6" s="1"/>
  <c r="AN109" i="3"/>
  <c r="A80" i="6" s="1"/>
  <c r="AN108" i="3"/>
  <c r="A79" i="6" s="1"/>
  <c r="AN105" i="3"/>
  <c r="A76" i="6" s="1"/>
  <c r="AN103" i="3"/>
  <c r="A74" i="6" s="1"/>
  <c r="AO110" i="3"/>
  <c r="AN102" i="3"/>
  <c r="A73" i="6" s="1"/>
  <c r="AO102" i="3"/>
  <c r="AO105" i="3"/>
  <c r="AO107" i="3"/>
  <c r="AO109" i="3"/>
  <c r="AO108" i="3"/>
  <c r="AO104" i="3"/>
  <c r="AO103" i="3"/>
  <c r="AO101" i="3"/>
  <c r="AY120" i="3"/>
  <c r="AX120" i="3"/>
  <c r="AW120" i="3"/>
  <c r="AV120" i="3"/>
  <c r="AU120" i="3"/>
  <c r="AY119" i="3"/>
  <c r="AX119" i="3"/>
  <c r="AW119" i="3"/>
  <c r="AV119" i="3"/>
  <c r="AU119" i="3"/>
  <c r="AY118" i="3"/>
  <c r="AX118" i="3"/>
  <c r="AW118" i="3"/>
  <c r="AU118" i="3"/>
  <c r="AY117" i="3"/>
  <c r="AX117" i="3"/>
  <c r="AW117" i="3"/>
  <c r="AV117" i="3"/>
  <c r="AU117" i="3"/>
  <c r="AY116" i="3"/>
  <c r="AX116" i="3"/>
  <c r="AW116" i="3"/>
  <c r="AV116" i="3"/>
  <c r="AU116" i="3"/>
  <c r="AY115" i="3"/>
  <c r="AX115" i="3"/>
  <c r="AW115" i="3"/>
  <c r="AV115" i="3"/>
  <c r="AU115" i="3"/>
  <c r="AY114" i="3"/>
  <c r="AX114" i="3"/>
  <c r="AW114" i="3"/>
  <c r="AV114" i="3"/>
  <c r="AU114" i="3"/>
  <c r="AY113" i="3"/>
  <c r="AX113" i="3"/>
  <c r="AW113" i="3"/>
  <c r="AV113" i="3"/>
  <c r="AU113" i="3"/>
  <c r="AY112" i="3"/>
  <c r="AX112" i="3"/>
  <c r="AW112" i="3"/>
  <c r="AV112" i="3"/>
  <c r="AU112" i="3"/>
  <c r="AY111" i="3"/>
  <c r="AX111" i="3"/>
  <c r="AW111" i="3"/>
  <c r="AV111" i="3"/>
  <c r="AU111" i="3"/>
  <c r="AU62" i="3"/>
  <c r="AX68" i="3"/>
  <c r="AY73" i="3"/>
  <c r="AY72" i="3"/>
  <c r="AY71" i="3"/>
  <c r="AY70" i="3"/>
  <c r="AY69" i="3"/>
  <c r="AY68" i="3"/>
  <c r="AY67" i="3"/>
  <c r="AY66" i="3"/>
  <c r="AY65" i="3"/>
  <c r="AY64" i="3"/>
  <c r="AY63" i="3"/>
  <c r="AY62" i="3"/>
  <c r="AX73" i="3"/>
  <c r="AX72" i="3"/>
  <c r="AX71" i="3"/>
  <c r="AX70" i="3"/>
  <c r="AX69" i="3"/>
  <c r="AX67" i="3"/>
  <c r="AX66" i="3"/>
  <c r="AX65" i="3"/>
  <c r="AX64" i="3"/>
  <c r="AX63" i="3"/>
  <c r="AX62" i="3"/>
  <c r="AN12" i="2"/>
  <c r="A14" i="6" s="1"/>
  <c r="AW73" i="3"/>
  <c r="AV73" i="3"/>
  <c r="AU73" i="3"/>
  <c r="AW72" i="3"/>
  <c r="AV72" i="3"/>
  <c r="AU72" i="3"/>
  <c r="AW71" i="3"/>
  <c r="AV71" i="3"/>
  <c r="AU71" i="3"/>
  <c r="AW70" i="3"/>
  <c r="AV70" i="3"/>
  <c r="AU70" i="3"/>
  <c r="AW69" i="3"/>
  <c r="AV69" i="3"/>
  <c r="AU69" i="3"/>
  <c r="AW68" i="3"/>
  <c r="AV68" i="3"/>
  <c r="AU68" i="3"/>
  <c r="AW67" i="3"/>
  <c r="AV67" i="3"/>
  <c r="AU67" i="3"/>
  <c r="AW66" i="3"/>
  <c r="AV66" i="3"/>
  <c r="AU66" i="3"/>
  <c r="AW65" i="3"/>
  <c r="AV65" i="3"/>
  <c r="AU65" i="3"/>
  <c r="AW64" i="3"/>
  <c r="AV64" i="3"/>
  <c r="AU64" i="3"/>
  <c r="AW63" i="3"/>
  <c r="AV63" i="3"/>
  <c r="AU63" i="3"/>
  <c r="AW62" i="3"/>
  <c r="AV62" i="3"/>
  <c r="AN23" i="3"/>
  <c r="A58" i="6" s="1"/>
  <c r="AN12" i="3"/>
  <c r="A47" i="6" s="1"/>
  <c r="AN24" i="3"/>
  <c r="A59" i="6" s="1"/>
  <c r="AN18" i="3"/>
  <c r="A53" i="6" s="1"/>
  <c r="AN17" i="3"/>
  <c r="A52" i="6" s="1"/>
  <c r="AN11" i="3"/>
  <c r="A46" i="6" s="1"/>
  <c r="AN22" i="3"/>
  <c r="A57" i="6" s="1"/>
  <c r="AN16" i="3"/>
  <c r="A51" i="6" s="1"/>
  <c r="AN10" i="3"/>
  <c r="A45" i="6" s="1"/>
  <c r="AN9" i="3"/>
  <c r="A44" i="6" s="1"/>
  <c r="AN21" i="3"/>
  <c r="A56" i="6" s="1"/>
  <c r="AN15" i="3"/>
  <c r="A50" i="6" s="1"/>
  <c r="AS12" i="3"/>
  <c r="AR12" i="3"/>
  <c r="AS11" i="3"/>
  <c r="AR11" i="3"/>
  <c r="AN19" i="3"/>
  <c r="A54" i="6" s="1"/>
  <c r="AN13" i="3"/>
  <c r="A48" i="6" s="1"/>
  <c r="AS10" i="3"/>
  <c r="AR10" i="3"/>
  <c r="AN7" i="3"/>
  <c r="A42" i="6" s="1"/>
  <c r="AN6" i="3"/>
  <c r="A41" i="6" s="1"/>
  <c r="AW5" i="3"/>
  <c r="AV5" i="3"/>
  <c r="AU5" i="3"/>
  <c r="AU6" i="3" s="1"/>
  <c r="AT5" i="3"/>
  <c r="AS62" i="2"/>
  <c r="AV62" i="2"/>
  <c r="AX75" i="2"/>
  <c r="AW75" i="2"/>
  <c r="AV75" i="2"/>
  <c r="AX74" i="2"/>
  <c r="AW74" i="2"/>
  <c r="AV74" i="2"/>
  <c r="AX73" i="2"/>
  <c r="AW73" i="2"/>
  <c r="AV73" i="2"/>
  <c r="AX72" i="2"/>
  <c r="AW72" i="2"/>
  <c r="AV72" i="2"/>
  <c r="AX71" i="2"/>
  <c r="AW71" i="2"/>
  <c r="AV71" i="2"/>
  <c r="AX70" i="2"/>
  <c r="AW70" i="2"/>
  <c r="AV70" i="2"/>
  <c r="AX69" i="2"/>
  <c r="AW69" i="2"/>
  <c r="AV69" i="2"/>
  <c r="AX68" i="2"/>
  <c r="AW68" i="2"/>
  <c r="AV68" i="2"/>
  <c r="AX67" i="2"/>
  <c r="AW67" i="2"/>
  <c r="AV67" i="2"/>
  <c r="AX66" i="2"/>
  <c r="AW66" i="2"/>
  <c r="AV66" i="2"/>
  <c r="AX65" i="2"/>
  <c r="AW65" i="2"/>
  <c r="AV65" i="2"/>
  <c r="AX64" i="2"/>
  <c r="AW64" i="2"/>
  <c r="AV64" i="2"/>
  <c r="AX63" i="2"/>
  <c r="AW63" i="2"/>
  <c r="AV63" i="2"/>
  <c r="AX62" i="2"/>
  <c r="AW62" i="2"/>
  <c r="AU75" i="2"/>
  <c r="AT75" i="2"/>
  <c r="AS75" i="2"/>
  <c r="AU74" i="2"/>
  <c r="AT74" i="2"/>
  <c r="AS74" i="2"/>
  <c r="AU73" i="2"/>
  <c r="AT73" i="2"/>
  <c r="AS73" i="2"/>
  <c r="AU72" i="2"/>
  <c r="AT72" i="2"/>
  <c r="AS72" i="2"/>
  <c r="AU71" i="2"/>
  <c r="AT71" i="2"/>
  <c r="AS71" i="2"/>
  <c r="AU70" i="2"/>
  <c r="AT70" i="2"/>
  <c r="AS70" i="2"/>
  <c r="AU69" i="2"/>
  <c r="AT69" i="2"/>
  <c r="AS69" i="2"/>
  <c r="AU68" i="2"/>
  <c r="AT68" i="2"/>
  <c r="AS68" i="2"/>
  <c r="AU67" i="2"/>
  <c r="AT67" i="2"/>
  <c r="AS67" i="2"/>
  <c r="AU66" i="2"/>
  <c r="AT66" i="2"/>
  <c r="AS66" i="2"/>
  <c r="AU65" i="2"/>
  <c r="AT65" i="2"/>
  <c r="AS65" i="2"/>
  <c r="AU64" i="2"/>
  <c r="AT64" i="2"/>
  <c r="AS64" i="2"/>
  <c r="AU63" i="2"/>
  <c r="AT63" i="2"/>
  <c r="AS63" i="2"/>
  <c r="AT62" i="2"/>
  <c r="AU62" i="2"/>
  <c r="AP22" i="2"/>
  <c r="AS22" i="2"/>
  <c r="AT22" i="2" s="1"/>
  <c r="AR22" i="2"/>
  <c r="AQ22" i="2"/>
  <c r="AN9" i="2"/>
  <c r="A12" i="6" s="1"/>
  <c r="AN13" i="2"/>
  <c r="A15" i="6" s="1"/>
  <c r="A16" i="6"/>
  <c r="A17" i="6"/>
  <c r="AN16" i="2"/>
  <c r="A18" i="6" s="1"/>
  <c r="A19" i="6"/>
  <c r="AN8" i="2"/>
  <c r="A11" i="6" s="1"/>
  <c r="AN11" i="2"/>
  <c r="A13" i="6" s="1"/>
  <c r="AN7" i="2"/>
  <c r="A10" i="6" s="1"/>
  <c r="AN6" i="2"/>
  <c r="A9" i="6" s="1"/>
  <c r="AN43" i="1"/>
  <c r="A5" i="6" s="1"/>
  <c r="AN45" i="1"/>
  <c r="A7" i="6" s="1"/>
  <c r="AN44" i="1"/>
  <c r="A6" i="6" s="1"/>
  <c r="AN42" i="1"/>
  <c r="A4" i="6" s="1"/>
  <c r="AN40" i="1"/>
  <c r="A2" i="6" s="1"/>
  <c r="AN41" i="1"/>
  <c r="A3" i="6" s="1"/>
  <c r="AN21" i="2" l="1"/>
  <c r="AO69" i="2"/>
  <c r="AN62" i="2"/>
  <c r="A26" i="6" s="1"/>
  <c r="AO68" i="2"/>
  <c r="AN71" i="2"/>
  <c r="A35" i="6" s="1"/>
  <c r="AN20" i="3"/>
  <c r="A55" i="6" s="1"/>
  <c r="AN14" i="3"/>
  <c r="A49" i="6" s="1"/>
  <c r="AO12" i="3"/>
  <c r="AO11" i="3"/>
  <c r="AO10" i="3"/>
  <c r="AN8" i="3"/>
  <c r="A43" i="6" s="1"/>
  <c r="AN111" i="3"/>
  <c r="AN69" i="3"/>
  <c r="A67" i="6" s="1"/>
  <c r="AO65" i="2"/>
  <c r="AO8" i="2"/>
  <c r="AO9" i="2" s="1"/>
  <c r="AO113" i="3"/>
  <c r="BB113" i="3" s="1"/>
  <c r="AO117" i="3"/>
  <c r="BB117" i="3" s="1"/>
  <c r="AO120" i="3"/>
  <c r="BB120" i="3" s="1"/>
  <c r="AO119" i="3"/>
  <c r="BB119" i="3" s="1"/>
  <c r="AO118" i="3"/>
  <c r="BB118" i="3" s="1"/>
  <c r="AO116" i="3"/>
  <c r="BB116" i="3" s="1"/>
  <c r="AO115" i="3"/>
  <c r="BB115" i="3" s="1"/>
  <c r="AO114" i="3"/>
  <c r="BB114" i="3" s="1"/>
  <c r="AO112" i="3"/>
  <c r="BB112" i="3" s="1"/>
  <c r="AO111" i="3"/>
  <c r="AO62" i="3"/>
  <c r="AN64" i="3"/>
  <c r="A62" i="6" s="1"/>
  <c r="AO70" i="3"/>
  <c r="AN71" i="3"/>
  <c r="A69" i="6" s="1"/>
  <c r="AO72" i="3"/>
  <c r="AN70" i="3"/>
  <c r="A68" i="6" s="1"/>
  <c r="AV12" i="3"/>
  <c r="AW12" i="3" s="1"/>
  <c r="AV10" i="3"/>
  <c r="AW10" i="3" s="1"/>
  <c r="AN65" i="3"/>
  <c r="A63" i="6" s="1"/>
  <c r="AO69" i="3"/>
  <c r="AO73" i="3"/>
  <c r="AO71" i="3"/>
  <c r="AO64" i="3"/>
  <c r="AN66" i="3"/>
  <c r="A64" i="6" s="1"/>
  <c r="AN116" i="3"/>
  <c r="AN114" i="3"/>
  <c r="AN120" i="3"/>
  <c r="AN118" i="3"/>
  <c r="AN112" i="3"/>
  <c r="AN115" i="3"/>
  <c r="AN119" i="3"/>
  <c r="AN113" i="3"/>
  <c r="AN117" i="3"/>
  <c r="AN62" i="3"/>
  <c r="A60" i="6" s="1"/>
  <c r="AN73" i="3"/>
  <c r="A71" i="6" s="1"/>
  <c r="AN72" i="3"/>
  <c r="A70" i="6" s="1"/>
  <c r="AN68" i="3"/>
  <c r="A66" i="6" s="1"/>
  <c r="AO67" i="3"/>
  <c r="AN67" i="3"/>
  <c r="A65" i="6" s="1"/>
  <c r="AO66" i="3"/>
  <c r="AO65" i="3"/>
  <c r="AN63" i="3"/>
  <c r="A61" i="6" s="1"/>
  <c r="AO63" i="3"/>
  <c r="AO68" i="3"/>
  <c r="AV11" i="3"/>
  <c r="AW11" i="3" s="1"/>
  <c r="AN5" i="3"/>
  <c r="A40" i="6" s="1"/>
  <c r="AO5" i="3"/>
  <c r="AN73" i="2"/>
  <c r="A37" i="6" s="1"/>
  <c r="AN67" i="2"/>
  <c r="A31" i="6" s="1"/>
  <c r="AO75" i="2"/>
  <c r="AN75" i="2"/>
  <c r="A39" i="6" s="1"/>
  <c r="AN72" i="2"/>
  <c r="A36" i="6" s="1"/>
  <c r="AO73" i="2"/>
  <c r="AO72" i="2"/>
  <c r="AO71" i="2"/>
  <c r="AN68" i="2"/>
  <c r="A32" i="6" s="1"/>
  <c r="AN69" i="2"/>
  <c r="A33" i="6" s="1"/>
  <c r="AO67" i="2"/>
  <c r="AO62" i="2"/>
  <c r="AN66" i="2"/>
  <c r="A30" i="6" s="1"/>
  <c r="AN64" i="2"/>
  <c r="A28" i="6" s="1"/>
  <c r="AO70" i="2"/>
  <c r="AN70" i="2"/>
  <c r="A34" i="6" s="1"/>
  <c r="AO63" i="2"/>
  <c r="AN63" i="2"/>
  <c r="A27" i="6" s="1"/>
  <c r="AO64" i="2"/>
  <c r="AO74" i="2"/>
  <c r="AN74" i="2"/>
  <c r="A38" i="6" s="1"/>
  <c r="AO21" i="2"/>
  <c r="AO66" i="2"/>
  <c r="AN65" i="2"/>
  <c r="A29" i="6" s="1"/>
  <c r="BA120" i="3" l="1"/>
  <c r="A91" i="6"/>
  <c r="BA117" i="3"/>
  <c r="A88" i="6"/>
  <c r="BA112" i="3"/>
  <c r="A83" i="6"/>
  <c r="BA116" i="3"/>
  <c r="A87" i="6"/>
  <c r="BA111" i="3"/>
  <c r="A82" i="6"/>
  <c r="BA113" i="3"/>
  <c r="A84" i="6"/>
  <c r="BA118" i="3"/>
  <c r="A89" i="6"/>
  <c r="BA119" i="3"/>
  <c r="A90" i="6"/>
  <c r="BA115" i="3"/>
  <c r="A86" i="6"/>
  <c r="BA114" i="3"/>
  <c r="A85" i="6"/>
  <c r="A23" i="6"/>
  <c r="AU22" i="2"/>
  <c r="BB111" i="3"/>
  <c r="BC111" i="3"/>
</calcChain>
</file>

<file path=xl/sharedStrings.xml><?xml version="1.0" encoding="utf-8"?>
<sst xmlns="http://schemas.openxmlformats.org/spreadsheetml/2006/main" count="969" uniqueCount="429">
  <si>
    <t xml:space="preserve">Q1. </t>
    <phoneticPr fontId="1"/>
  </si>
  <si>
    <t xml:space="preserve">Q2. </t>
    <phoneticPr fontId="1"/>
  </si>
  <si>
    <t xml:space="preserve">Q4. </t>
    <phoneticPr fontId="1"/>
  </si>
  <si>
    <t>(1)</t>
    <phoneticPr fontId="1"/>
  </si>
  <si>
    <t>(2)</t>
  </si>
  <si>
    <t>(3)</t>
  </si>
  <si>
    <t>(4)</t>
  </si>
  <si>
    <t>※</t>
    <phoneticPr fontId="1"/>
  </si>
  <si>
    <t>(2)</t>
    <phoneticPr fontId="1"/>
  </si>
  <si>
    <t>Q5.</t>
    <phoneticPr fontId="1"/>
  </si>
  <si>
    <t>職員数</t>
    <rPh sb="0" eb="3">
      <t>ショクインスウ</t>
    </rPh>
    <phoneticPr fontId="1"/>
  </si>
  <si>
    <t xml:space="preserve"> 電話 ：</t>
    <rPh sb="1" eb="3">
      <t>デンワ</t>
    </rPh>
    <phoneticPr fontId="1"/>
  </si>
  <si>
    <t xml:space="preserve"> 部署 ・ 役職 ：</t>
    <rPh sb="1" eb="3">
      <t>ブショ</t>
    </rPh>
    <rPh sb="6" eb="8">
      <t>ヤクショク</t>
    </rPh>
    <phoneticPr fontId="1"/>
  </si>
  <si>
    <r>
      <t>　◇ご連絡先</t>
    </r>
    <r>
      <rPr>
        <sz val="10.5"/>
        <color theme="1"/>
        <rFont val="Arial"/>
        <family val="2"/>
      </rPr>
      <t>(</t>
    </r>
    <r>
      <rPr>
        <sz val="10.5"/>
        <color theme="1"/>
        <rFont val="ＭＳ ゴシック"/>
        <family val="3"/>
        <charset val="128"/>
      </rPr>
      <t>主に回答をいただいた方・取りまとめられた方</t>
    </r>
    <r>
      <rPr>
        <sz val="10.5"/>
        <color theme="1"/>
        <rFont val="Arial"/>
        <family val="2"/>
      </rPr>
      <t>)</t>
    </r>
    <phoneticPr fontId="1"/>
  </si>
  <si>
    <t xml:space="preserve"> 都道府県 ：</t>
    <rPh sb="1" eb="5">
      <t>トドウフケン</t>
    </rPh>
    <phoneticPr fontId="1"/>
  </si>
  <si>
    <t xml:space="preserve"> 市 ・ 区   ：</t>
    <rPh sb="1" eb="2">
      <t>シ</t>
    </rPh>
    <rPh sb="5" eb="6">
      <t>ク</t>
    </rPh>
    <phoneticPr fontId="1"/>
  </si>
  <si>
    <t xml:space="preserve"> 自治体コード</t>
    <rPh sb="1" eb="4">
      <t>ジチタイ</t>
    </rPh>
    <phoneticPr fontId="1"/>
  </si>
  <si>
    <t xml:space="preserve"> ご氏名 ：</t>
    <rPh sb="2" eb="4">
      <t>シメイ</t>
    </rPh>
    <phoneticPr fontId="1"/>
  </si>
  <si>
    <t xml:space="preserve"> メールアドレス ：</t>
    <phoneticPr fontId="1"/>
  </si>
  <si>
    <t>Q6.</t>
  </si>
  <si>
    <t>①計画・企画などの担当部署【本アンケートの回答・取りまとめをいただいている部署】</t>
  </si>
  <si>
    <t>部署名</t>
    <phoneticPr fontId="1"/>
  </si>
  <si>
    <t>総数</t>
    <rPh sb="0" eb="2">
      <t>ソウスウ</t>
    </rPh>
    <phoneticPr fontId="1"/>
  </si>
  <si>
    <t>(内訳)</t>
    <rPh sb="1" eb="3">
      <t>ウチワケ</t>
    </rPh>
    <phoneticPr fontId="1"/>
  </si>
  <si>
    <t>管理職</t>
    <rPh sb="0" eb="2">
      <t>カンリ</t>
    </rPh>
    <rPh sb="2" eb="3">
      <t>ショク</t>
    </rPh>
    <phoneticPr fontId="1"/>
  </si>
  <si>
    <t>技術職</t>
    <rPh sb="0" eb="2">
      <t>ギジュツ</t>
    </rPh>
    <rPh sb="2" eb="3">
      <t>ショク</t>
    </rPh>
    <phoneticPr fontId="1"/>
  </si>
  <si>
    <t>事務系</t>
    <rPh sb="0" eb="3">
      <t>ジムケイ</t>
    </rPh>
    <phoneticPr fontId="1"/>
  </si>
  <si>
    <t>職員総数</t>
    <rPh sb="0" eb="2">
      <t>ショクイン</t>
    </rPh>
    <rPh sb="2" eb="4">
      <t>ソウスウ</t>
    </rPh>
    <phoneticPr fontId="1"/>
  </si>
  <si>
    <t>(1) 都市計画系部局の一つの部あるいは課、室などに位置づけられる</t>
    <phoneticPr fontId="1"/>
  </si>
  <si>
    <t>(2) 企画・政策系部局の一つの部あるいは課、室などに位置づけられる</t>
    <phoneticPr fontId="1"/>
  </si>
  <si>
    <t>(4) その他</t>
    <phoneticPr fontId="1"/>
  </si>
  <si>
    <t>（</t>
    <phoneticPr fontId="1"/>
  </si>
  <si>
    <t>）</t>
    <phoneticPr fontId="1"/>
  </si>
  <si>
    <t>A　公共交通政策を所管する市役所の体制について</t>
    <phoneticPr fontId="1"/>
  </si>
  <si>
    <t>【任意回答】公共交通政策担当が上記の部署に設置された経緯および理由がわかれば、以下の欄にお答えください。 </t>
  </si>
  <si>
    <t>公共交通政策の計画・企画を担当されている部署(このアンケートの回答をいただいている部署)は市全体の組織体制においてどのような位置づけですか。</t>
  </si>
  <si>
    <t>主な担当事業・施策(計画・企画以外)</t>
    <phoneticPr fontId="1"/>
  </si>
  <si>
    <t>自治体が公共交通政策を担うにあたって、行政の体制に関する課題について、貴市では以下の項目にそれぞれどの程度あてはまりますか。3段階評価でお答えください。</t>
  </si>
  <si>
    <t>：</t>
    <phoneticPr fontId="1"/>
  </si>
  <si>
    <t>：</t>
    <phoneticPr fontId="1"/>
  </si>
  <si>
    <t>あてはまらない</t>
    <phoneticPr fontId="1"/>
  </si>
  <si>
    <t>ややあてはまる</t>
    <phoneticPr fontId="1"/>
  </si>
  <si>
    <t>あてはまる</t>
    <phoneticPr fontId="1"/>
  </si>
  <si>
    <t>項目</t>
    <rPh sb="0" eb="2">
      <t>コウモク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</si>
  <si>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</si>
  <si>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</si>
  <si>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</si>
  <si>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</si>
  <si>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</si>
  <si>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</si>
  <si>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</si>
  <si>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</si>
  <si>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</si>
  <si>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</si>
  <si>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</si>
  <si>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</si>
  <si>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⑭</t>
    <phoneticPr fontId="1"/>
  </si>
  <si>
    <t>⑩</t>
    <phoneticPr fontId="1"/>
  </si>
  <si>
    <t>職員の数が十分でない</t>
    <phoneticPr fontId="1"/>
  </si>
  <si>
    <t>専門性・知識をもった職員がいない、十分でない</t>
    <phoneticPr fontId="1"/>
  </si>
  <si>
    <t>人事異動によって継続性が担保できない</t>
    <phoneticPr fontId="1"/>
  </si>
  <si>
    <t>都市計画、土木・建築等ハード系の関連部局との連携が十分でない、難しい</t>
    <phoneticPr fontId="1"/>
  </si>
  <si>
    <t>福祉、教育などソフト系の関連部局との連携が十分でない、難しい</t>
    <phoneticPr fontId="1"/>
  </si>
  <si>
    <t>周辺自治体との連携・調整が難しい</t>
    <phoneticPr fontId="1"/>
  </si>
  <si>
    <t>国・都道府県による権限が強く、市の独自の施策を行うことが難しい</t>
    <phoneticPr fontId="1"/>
  </si>
  <si>
    <t>国・都道府県による調整や助言・指導が十分でない</t>
    <phoneticPr fontId="1"/>
  </si>
  <si>
    <t>新たな技術（ICT・自動運転など）に対する知識・理解が十分でなく、導入が有効であるかわからない</t>
    <phoneticPr fontId="1"/>
  </si>
  <si>
    <t>地域公共交通活性化再生法の改正に係る新たな制度を活用するのが難しい</t>
    <phoneticPr fontId="1"/>
  </si>
  <si>
    <t>職員の能力(専門性・知識)を向上させる機会が十分でない</t>
    <phoneticPr fontId="1"/>
  </si>
  <si>
    <t>交通行動・公共交通利用に関するデータを(庁内で)扱うことが難しい</t>
    <phoneticPr fontId="1"/>
  </si>
  <si>
    <t>財政部局との連携が難しい(交通政策に対する理解が十分でない)</t>
    <phoneticPr fontId="1"/>
  </si>
  <si>
    <t>道路管理者(警察)との連携が難しい、理解が十分でない</t>
    <phoneticPr fontId="1"/>
  </si>
  <si>
    <t>B 現状の公共交通利用に関する認識および情報収集体制について</t>
    <phoneticPr fontId="1"/>
  </si>
  <si>
    <t>貴市では公共交通の総利用者数(年間)の調査をどの程度の頻度で実施していますか。</t>
    <phoneticPr fontId="1"/>
  </si>
  <si>
    <t>a)  </t>
  </si>
  <si>
    <t>毎年度実施</t>
  </si>
  <si>
    <t>定期的に実施</t>
    <phoneticPr fontId="1"/>
  </si>
  <si>
    <t>(</t>
    <phoneticPr fontId="1"/>
  </si>
  <si>
    <t>年ごと)　</t>
    <phoneticPr fontId="1"/>
  </si>
  <si>
    <t>不定期に実施</t>
    <phoneticPr fontId="1"/>
  </si>
  <si>
    <t>直近10年間実施していない</t>
    <phoneticPr fontId="1"/>
  </si>
  <si>
    <t>b)  </t>
    <phoneticPr fontId="1"/>
  </si>
  <si>
    <t>10年前</t>
    <rPh sb="2" eb="4">
      <t>ネンマエ</t>
    </rPh>
    <phoneticPr fontId="1"/>
  </si>
  <si>
    <t>5年前</t>
    <rPh sb="1" eb="3">
      <t>ネンマエ</t>
    </rPh>
    <phoneticPr fontId="1"/>
  </si>
  <si>
    <t>最新</t>
    <rPh sb="0" eb="2">
      <t>サイシン</t>
    </rPh>
    <phoneticPr fontId="1"/>
  </si>
  <si>
    <t>年度</t>
    <rPh sb="0" eb="2">
      <t>ネンド</t>
    </rPh>
    <phoneticPr fontId="1"/>
  </si>
  <si>
    <t>全数</t>
    <rPh sb="0" eb="2">
      <t>ゼンスウ</t>
    </rPh>
    <phoneticPr fontId="1"/>
  </si>
  <si>
    <t>サンプル</t>
    <phoneticPr fontId="1"/>
  </si>
  <si>
    <t>調査方法</t>
    <rPh sb="0" eb="2">
      <t>チョウサ</t>
    </rPh>
    <rPh sb="2" eb="4">
      <t>ホウホウ</t>
    </rPh>
    <phoneticPr fontId="1"/>
  </si>
  <si>
    <t>鉄・軌道</t>
    <rPh sb="0" eb="1">
      <t>テツ</t>
    </rPh>
    <rPh sb="2" eb="4">
      <t>キドウ</t>
    </rPh>
    <phoneticPr fontId="1"/>
  </si>
  <si>
    <t>その他</t>
    <rPh sb="2" eb="3">
      <t>ホカ</t>
    </rPh>
    <phoneticPr fontId="1"/>
  </si>
  <si>
    <t>「5年前・10年前」はそれぞれ2010年度と2005年度を基本として、該当年度の調査がなければその前後で最も近い年度を回答ください。</t>
    <phoneticPr fontId="1"/>
  </si>
  <si>
    <t>該当する機関がない場合は空欄で結構です。内訳が不明の場合は「その他」欄に総計を回答ください。</t>
    <phoneticPr fontId="1"/>
  </si>
  <si>
    <t>課題は生じておらず将来的に発生することも想定されない</t>
    <phoneticPr fontId="1"/>
  </si>
  <si>
    <t>現状は問題が生じていないが、潜在的に課題となる可能性がある</t>
    <phoneticPr fontId="1"/>
  </si>
  <si>
    <t>早急な解決が求められるほどではないが、課題は生じている</t>
    <phoneticPr fontId="1"/>
  </si>
  <si>
    <t>現状の課題として認識し、解決が求められている</t>
    <phoneticPr fontId="1"/>
  </si>
  <si>
    <t>重大な課題として顕在化し、大きな支障が生じている</t>
    <phoneticPr fontId="1"/>
  </si>
  <si>
    <t>人口減少・高齢化により全体的な移動の需要が減少している</t>
    <phoneticPr fontId="1"/>
  </si>
  <si>
    <t>自家用車利用率が高く公共交通利用者数が減少している</t>
    <phoneticPr fontId="1"/>
  </si>
  <si>
    <t>高齢化などにより交通弱者が増加し、移動手段 を確保する必要がある</t>
    <phoneticPr fontId="1"/>
  </si>
  <si>
    <t>政策・計画検討のため詳細な利用状況を把握できるデータの取得が難しい</t>
    <phoneticPr fontId="1"/>
  </si>
  <si>
    <t>事業所・学校 ・集客施設等の縮小・撤退など、外的要因により著しく需要が減少している地域・路線がある</t>
    <phoneticPr fontId="1"/>
  </si>
  <si>
    <t>運行している事業者の経営状況が悪化している(既に近年廃業・撤退があった、近い将来撤退の見込みがあるなどを含む)</t>
    <phoneticPr fontId="1"/>
  </si>
  <si>
    <t>既存の公共交通の撤退あるいはサービスレベルの低下により公共交通空白地域、不便地域が増加している</t>
    <phoneticPr fontId="1"/>
  </si>
  <si>
    <t>現状の公共交通網は利用の実態に対応しておらず、利用しづらい</t>
    <phoneticPr fontId="1"/>
  </si>
  <si>
    <t>運行に係る人手(特に運転手)を確保することが難しい</t>
    <phoneticPr fontId="1"/>
  </si>
  <si>
    <t>運行に使用している機材(車両)やインフラ(施設等)が老朽化している</t>
    <phoneticPr fontId="1"/>
  </si>
  <si>
    <t>インフラや機材の制約 により十分なサービスを提供できない</t>
    <phoneticPr fontId="1"/>
  </si>
  <si>
    <t>公共交通機関に関する情報の提供が十分でないことが利用を妨げている</t>
    <phoneticPr fontId="1"/>
  </si>
  <si>
    <t>不明</t>
    <rPh sb="0" eb="2">
      <t>フメイ</t>
    </rPh>
    <phoneticPr fontId="1"/>
  </si>
  <si>
    <t>取組
有無</t>
    <rPh sb="0" eb="2">
      <t>トリクミ</t>
    </rPh>
    <rPh sb="3" eb="5">
      <t>ウム</t>
    </rPh>
    <phoneticPr fontId="1"/>
  </si>
  <si>
    <t>影響度</t>
    <rPh sb="0" eb="3">
      <t>エイキョウド</t>
    </rPh>
    <phoneticPr fontId="1"/>
  </si>
  <si>
    <t>有</t>
    <rPh sb="0" eb="1">
      <t>ユウ</t>
    </rPh>
    <phoneticPr fontId="1"/>
  </si>
  <si>
    <t>無</t>
    <rPh sb="0" eb="1">
      <t>ナ</t>
    </rPh>
    <phoneticPr fontId="1"/>
  </si>
  <si>
    <t>異なるモード同士の接続の改善・一体的な路線網・ダイヤの構築</t>
    <phoneticPr fontId="1"/>
  </si>
  <si>
    <t>アプリやオープンデータを活用した情報提供・発信</t>
    <phoneticPr fontId="1"/>
  </si>
  <si>
    <t>居住地の公共交通軸への誘導による需要の集約化・誘導</t>
    <phoneticPr fontId="1"/>
  </si>
  <si>
    <t>事業所・集客施設などの立地誘導による需要の集約化・誘導</t>
    <phoneticPr fontId="1"/>
  </si>
  <si>
    <t>自家用車の利用抑制・誘導策(TDM)を中心としたモビリティマネジメント</t>
    <phoneticPr fontId="1"/>
  </si>
  <si>
    <t>コミュニティバスやデマンド型交通など末端の輸送を担う公共交通機関の導入・改善</t>
    <phoneticPr fontId="1"/>
  </si>
  <si>
    <t>LRTやBRTなど幹線の輸送を担う新たな公共交通機関の導入</t>
    <phoneticPr fontId="1"/>
  </si>
  <si>
    <t>新車両導入やリニューアルなど機材の利便性・魅力向上</t>
    <phoneticPr fontId="1"/>
  </si>
  <si>
    <t>駅・バス停など乗降施設の更新・新設による利便性・魅力向上</t>
    <phoneticPr fontId="1"/>
  </si>
  <si>
    <t>)</t>
    <phoneticPr fontId="1"/>
  </si>
  <si>
    <t>活用</t>
    <rPh sb="0" eb="2">
      <t>カツヨウ</t>
    </rPh>
    <phoneticPr fontId="1"/>
  </si>
  <si>
    <t>パーソントリップ調査</t>
    <phoneticPr fontId="1"/>
  </si>
  <si>
    <t>大都市交通センサス</t>
    <phoneticPr fontId="1"/>
  </si>
  <si>
    <t>④</t>
    <phoneticPr fontId="1"/>
  </si>
  <si>
    <t>⑤</t>
    <phoneticPr fontId="1"/>
  </si>
  <si>
    <t>ICカード利用履歴(集計値のみ)</t>
    <phoneticPr fontId="1"/>
  </si>
  <si>
    <t>C 公共交通政策に関する市の財政負担について</t>
    <phoneticPr fontId="1"/>
  </si>
  <si>
    <t>Q8.貴市内の公共交通政策に係る財政支出について、以下の設問にお答えください。</t>
    <phoneticPr fontId="1"/>
  </si>
  <si>
    <t>a)</t>
    <phoneticPr fontId="1"/>
  </si>
  <si>
    <t>支出</t>
  </si>
  <si>
    <t>百万円／年</t>
    <phoneticPr fontId="1"/>
  </si>
  <si>
    <t>一般会計歳出総額の</t>
    <phoneticPr fontId="1"/>
  </si>
  <si>
    <t xml:space="preserve">. </t>
    <phoneticPr fontId="1"/>
  </si>
  <si>
    <t>b)</t>
    <phoneticPr fontId="1"/>
  </si>
  <si>
    <t>地方公営企業として交通事業を運営されている場合は、公営企業会計の支出額と単年度収支をそれぞれお答えください。(一般会計からの振り替えを行う前の、事業単体としての収支)</t>
    <phoneticPr fontId="1"/>
  </si>
  <si>
    <t>○一般会計からの支出の内訳(単位：百万円)</t>
    <phoneticPr fontId="1"/>
  </si>
  <si>
    <t>バス</t>
    <phoneticPr fontId="1"/>
  </si>
  <si>
    <t>タクシー</t>
    <phoneticPr fontId="1"/>
  </si>
  <si>
    <t>※1    公営企業によらない小規模な交通機関を市が直接運行するために係る経費で、自主運行バスなどが該当する。</t>
  </si>
  <si>
    <t>※2    市(あるいは住民)が主体的に企画し、その運行を民間事業者に委託するコミュニティバスなどの運行経費のうち、市との契約による委託費が該当する。</t>
  </si>
  <si>
    <t>※4    安全性の維持向上やサービスレベル・利便性の維持向上、バリアフリー化などのために、インフラ・機材を整備・購入・更新する費用が該当する。市による直接的な調達、事業者への補助など形式は問わない。</t>
  </si>
  <si>
    <t>※5    ICカードやバスロケーションシステムなど利用客の利便性向上に資する情報基盤の整備・改善に係る初期投資費用や定常的な運用に係る保守・ライセンス費用などが該当する。</t>
  </si>
  <si>
    <t>※6    公共交通の利用を促すため、個々の利用客を対象とした各種インセンティブ(定期券購入補助、パークアンドライド利用補助、乗り継ぎ割引、観光客・来街者を対象としたクーポンなど)に係る費用が該当する。</t>
  </si>
  <si>
    <t>※7    主に交通弱者や遠隔地を対象とした公共交通利用料金の割引あるいは無料化の補助に係る費用(シルバーパス、免許返納者・高齢者を対象としたタクシー利用券など)が該当する。</t>
  </si>
  <si>
    <t>※8    新たな交通を導入するための社会実験、調査費など、その他公共交通に関する政策の費用が該当する。</t>
  </si>
  <si>
    <t>※9    複数の交通機関に共通・横断的な施策に対する支出など、機関別の内訳が不明な場合はその他に含めて記入</t>
  </si>
  <si>
    <t>総額、割合ともに増加している</t>
    <phoneticPr fontId="1"/>
  </si>
  <si>
    <t>総額は増加しているが、一般会計に対する割合は減少あるいはほぼ変化がない</t>
    <phoneticPr fontId="1"/>
  </si>
  <si>
    <t>総額は減少あるいはほぼ変化はないが一般会計に対する割合は増えている</t>
    <phoneticPr fontId="1"/>
  </si>
  <si>
    <t>総額、割合ともに減少している</t>
    <phoneticPr fontId="1"/>
  </si>
  <si>
    <t>機関</t>
    <rPh sb="0" eb="2">
      <t>キカン</t>
    </rPh>
    <phoneticPr fontId="1"/>
  </si>
  <si>
    <t>期間</t>
    <rPh sb="0" eb="2">
      <t>キカン</t>
    </rPh>
    <phoneticPr fontId="1"/>
  </si>
  <si>
    <t>使途</t>
    <rPh sb="0" eb="2">
      <t>シト</t>
    </rPh>
    <phoneticPr fontId="1"/>
  </si>
  <si>
    <t>合計金額(百万円)</t>
    <rPh sb="0" eb="2">
      <t>ゴウケイ</t>
    </rPh>
    <rPh sb="2" eb="4">
      <t>キンガク</t>
    </rPh>
    <rPh sb="5" eb="8">
      <t>ヒャクマンエン</t>
    </rPh>
    <phoneticPr fontId="1"/>
  </si>
  <si>
    <t>補助金・交付金事業名</t>
    <phoneticPr fontId="1"/>
  </si>
  <si>
    <t>【任意回答】上記ご回答いただいた補助金・交付金を含め、補助金の期間が終了した後の事業の継続性について課題が生じたり、あるいは継続的な施策・財源確保のため市独自の取組・工夫などをされたりしていますか。具体的な課題や取り組みについて自由記述にてご回答ください。</t>
    <phoneticPr fontId="1"/>
  </si>
  <si>
    <t>事業
期間</t>
    <phoneticPr fontId="1"/>
  </si>
  <si>
    <t>D 地域公共交通網形成計画・立地適正化計画の策定状況について</t>
    <phoneticPr fontId="1"/>
  </si>
  <si>
    <t>策定中</t>
    <rPh sb="0" eb="3">
      <t>サクテイチュウ</t>
    </rPh>
    <phoneticPr fontId="1"/>
  </si>
  <si>
    <t>策定の予定無し</t>
  </si>
  <si>
    <t>年度)</t>
  </si>
  <si>
    <t>(以下、各計画を策定済み、策定中と回答された自治体のみご回答ください。)</t>
  </si>
  <si>
    <t>一定の支障は生じたが、自助努力で改善できる範囲である</t>
    <phoneticPr fontId="1"/>
  </si>
  <si>
    <t>自助努力で改善できない支障が多く、制度の抜本的な改善の必要がある</t>
    <phoneticPr fontId="1"/>
  </si>
  <si>
    <t>b)</t>
    <phoneticPr fontId="1"/>
  </si>
  <si>
    <t>再編実施計画へのスムーズな移行の支援が十分でない</t>
    <phoneticPr fontId="1"/>
  </si>
  <si>
    <t>計画に位置付ける既存交通機関・路線の維持に対する担保がされない</t>
    <phoneticPr fontId="1"/>
  </si>
  <si>
    <t>継続的な取り組みへの支援が十分でない</t>
    <phoneticPr fontId="1"/>
  </si>
  <si>
    <t>計画に記載する事業・施策を実行する財源が十分でない</t>
    <phoneticPr fontId="1"/>
  </si>
  <si>
    <t>⑦</t>
    <phoneticPr fontId="1"/>
  </si>
  <si>
    <t>住民・利用者の意見・意向の反映・調整が難しい</t>
    <phoneticPr fontId="1"/>
  </si>
  <si>
    <t>策定済み(平成</t>
    <phoneticPr fontId="1"/>
  </si>
  <si>
    <t xml:space="preserve">a) </t>
    <phoneticPr fontId="1"/>
  </si>
  <si>
    <t>立地適正化計画の計画区域全体に対する公共交通網のカバー率が低い</t>
    <phoneticPr fontId="1"/>
  </si>
  <si>
    <t>公共交通軸・拠点(特にバス停・バス路線)が将来的に担保されていない</t>
    <phoneticPr fontId="1"/>
  </si>
  <si>
    <t xml:space="preserve">c) </t>
    <phoneticPr fontId="1"/>
  </si>
  <si>
    <t>その他(</t>
    <rPh sb="2" eb="3">
      <t>ホカ</t>
    </rPh>
    <phoneticPr fontId="1"/>
  </si>
  <si>
    <t>支障はなく、スムーズに計画策定、政策の推進ができている</t>
    <phoneticPr fontId="1"/>
  </si>
  <si>
    <t>一定の支障は生じたが、自助努力で改善できる範囲である</t>
    <phoneticPr fontId="1"/>
  </si>
  <si>
    <t>自助努力で改善できない支障が多く、制度の抜本的な改善の必要がある</t>
    <phoneticPr fontId="1"/>
  </si>
  <si>
    <t>主な担当事業・施策</t>
    <phoneticPr fontId="1"/>
  </si>
  <si>
    <t>鉄・軌道</t>
    <phoneticPr fontId="1"/>
  </si>
  <si>
    <r>
      <t>交通機関別の利用者数は</t>
    </r>
    <r>
      <rPr>
        <u/>
        <sz val="10"/>
        <rFont val="ＭＳ ゴシック"/>
        <family val="3"/>
        <charset val="128"/>
      </rPr>
      <t>この10年間</t>
    </r>
    <r>
      <rPr>
        <sz val="10"/>
        <rFont val="ＭＳ ゴシック"/>
        <family val="3"/>
        <charset val="128"/>
      </rPr>
      <t>でどのように推移していますか。市内の利用者数の総計(年間)を最新の調査年度と約5年前、10年前のそれぞれについてお答えください。</t>
    </r>
    <phoneticPr fontId="1"/>
  </si>
  <si>
    <t>取組の有無</t>
    <rPh sb="0" eb="2">
      <t>トリクミ</t>
    </rPh>
    <rPh sb="3" eb="5">
      <t>ウム</t>
    </rPh>
    <phoneticPr fontId="1"/>
  </si>
  <si>
    <t>影響度0</t>
    <rPh sb="0" eb="3">
      <t>エイキョウド</t>
    </rPh>
    <phoneticPr fontId="1"/>
  </si>
  <si>
    <t>影響度1</t>
    <rPh sb="0" eb="3">
      <t>エイキョウド</t>
    </rPh>
    <phoneticPr fontId="1"/>
  </si>
  <si>
    <t>影響度2</t>
    <rPh sb="0" eb="3">
      <t>エイキョウド</t>
    </rPh>
    <phoneticPr fontId="1"/>
  </si>
  <si>
    <t>影響度3</t>
    <rPh sb="0" eb="3">
      <t>エイキョウド</t>
    </rPh>
    <phoneticPr fontId="1"/>
  </si>
  <si>
    <t>影響度不明</t>
    <rPh sb="0" eb="3">
      <t>エイキョウド</t>
    </rPh>
    <rPh sb="3" eb="5">
      <t>フメイ</t>
    </rPh>
    <phoneticPr fontId="1"/>
  </si>
  <si>
    <t>※3    主に民間事業者が赤字路線を運行しておりその維持・赤字補填のために支払う補助金などが該当する。自治体の出資する第三セクター企業への出資、支援なども含む。</t>
    <phoneticPr fontId="1"/>
  </si>
  <si>
    <t>公共交通機関の利用状況(需要)とサービスレベル(供給)について、貴市では以下の項目をそれぞれどの程度課題として認識していますか。5段階評価でお答えください。</t>
    <phoneticPr fontId="1"/>
  </si>
  <si>
    <t>想定以上に大幅かつ定常的な利用者数の増加に結び付いている</t>
    <phoneticPr fontId="1"/>
  </si>
  <si>
    <t>想定された程度の利用者数の増加(減少の歯止め)が見られる</t>
    <phoneticPr fontId="1"/>
  </si>
  <si>
    <t>想定・期待されるほどではないが多少の利用者の増加(減少の歯止め)が見られる</t>
    <phoneticPr fontId="1"/>
  </si>
  <si>
    <t>実施しているが現状は利用者の増加(減少の歯止め)には結びついていない</t>
    <phoneticPr fontId="1"/>
  </si>
  <si>
    <t>有か無いずれかを選択　無の場合、以下の影響度評価は入力不要</t>
    <phoneticPr fontId="1"/>
  </si>
  <si>
    <r>
      <t>%</t>
    </r>
    <r>
      <rPr>
        <sz val="9"/>
        <rFont val="ＭＳ 明朝"/>
        <family val="1"/>
        <charset val="128"/>
      </rPr>
      <t>(小数点以下1桁)</t>
    </r>
    <phoneticPr fontId="1"/>
  </si>
  <si>
    <t>単年度収支</t>
    <rPh sb="0" eb="3">
      <t>タンネンド</t>
    </rPh>
    <rPh sb="3" eb="5">
      <t>シュウシ</t>
    </rPh>
    <phoneticPr fontId="1"/>
  </si>
  <si>
    <t>上記a)でお答えいただいた公共交通政策に係る一般会計からの支出について、交通機関種別と使途ごとの内訳をお答えください。</t>
    <phoneticPr fontId="1"/>
  </si>
  <si>
    <r>
      <t>その他</t>
    </r>
    <r>
      <rPr>
        <sz val="6"/>
        <rFont val="ＭＳ ゴシック"/>
        <family val="3"/>
        <charset val="128"/>
      </rPr>
      <t>※9</t>
    </r>
    <phoneticPr fontId="1"/>
  </si>
  <si>
    <r>
      <t xml:space="preserve"> </t>
    </r>
    <r>
      <rPr>
        <sz val="10"/>
        <rFont val="ＭＳ ゴシック"/>
        <family val="3"/>
        <charset val="128"/>
      </rPr>
      <t>運行事業費</t>
    </r>
    <r>
      <rPr>
        <sz val="6"/>
        <rFont val="ＭＳ ゴシック"/>
        <family val="3"/>
        <charset val="128"/>
      </rPr>
      <t>※1</t>
    </r>
    <r>
      <rPr>
        <sz val="10"/>
        <rFont val="ＭＳ ゴシック"/>
        <family val="3"/>
        <charset val="128"/>
      </rPr>
      <t>・委託費</t>
    </r>
    <r>
      <rPr>
        <sz val="6"/>
        <rFont val="ＭＳ ゴシック"/>
        <family val="3"/>
        <charset val="128"/>
      </rPr>
      <t>※2</t>
    </r>
    <phoneticPr fontId="1"/>
  </si>
  <si>
    <r>
      <rPr>
        <sz val="10"/>
        <rFont val="ＭＳ ゴシック"/>
        <family val="3"/>
        <charset val="128"/>
      </rPr>
      <t xml:space="preserve"> 運営補助費</t>
    </r>
    <r>
      <rPr>
        <sz val="6"/>
        <rFont val="ＭＳ ゴシック"/>
        <family val="3"/>
        <charset val="128"/>
      </rPr>
      <t>※3</t>
    </r>
    <phoneticPr fontId="1"/>
  </si>
  <si>
    <r>
      <t xml:space="preserve"> </t>
    </r>
    <r>
      <rPr>
        <sz val="10"/>
        <rFont val="ＭＳ ゴシック"/>
        <family val="3"/>
        <charset val="128"/>
      </rPr>
      <t>インフラ・機材整備費</t>
    </r>
    <r>
      <rPr>
        <sz val="6"/>
        <rFont val="ＭＳ ゴシック"/>
        <family val="3"/>
        <charset val="128"/>
      </rPr>
      <t>※4</t>
    </r>
    <phoneticPr fontId="1"/>
  </si>
  <si>
    <r>
      <t xml:space="preserve"> </t>
    </r>
    <r>
      <rPr>
        <sz val="10"/>
        <rFont val="ＭＳ ゴシック"/>
        <family val="3"/>
        <charset val="128"/>
      </rPr>
      <t>情報基盤整備・運用費</t>
    </r>
    <r>
      <rPr>
        <sz val="6"/>
        <rFont val="ＭＳ ゴシック"/>
        <family val="3"/>
        <charset val="128"/>
      </rPr>
      <t>※5</t>
    </r>
    <phoneticPr fontId="1"/>
  </si>
  <si>
    <r>
      <rPr>
        <sz val="10"/>
        <rFont val="ＭＳ ゴシック"/>
        <family val="3"/>
        <charset val="128"/>
      </rPr>
      <t xml:space="preserve"> 利用促進補助</t>
    </r>
    <r>
      <rPr>
        <sz val="6"/>
        <rFont val="ＭＳ ゴシック"/>
        <family val="3"/>
        <charset val="128"/>
      </rPr>
      <t>※6</t>
    </r>
    <phoneticPr fontId="1"/>
  </si>
  <si>
    <r>
      <rPr>
        <sz val="10"/>
        <rFont val="ＭＳ ゴシック"/>
        <family val="3"/>
        <charset val="128"/>
      </rPr>
      <t xml:space="preserve"> 政策的割引補助</t>
    </r>
    <r>
      <rPr>
        <sz val="6"/>
        <rFont val="ＭＳ ゴシック"/>
        <family val="3"/>
        <charset val="128"/>
      </rPr>
      <t>※7</t>
    </r>
    <phoneticPr fontId="1"/>
  </si>
  <si>
    <r>
      <rPr>
        <sz val="10"/>
        <rFont val="ＭＳ ゴシック"/>
        <family val="3"/>
        <charset val="128"/>
      </rPr>
      <t xml:space="preserve"> その他</t>
    </r>
    <r>
      <rPr>
        <sz val="6"/>
        <rFont val="ＭＳ ゴシック"/>
        <family val="3"/>
        <charset val="128"/>
      </rPr>
      <t>※8</t>
    </r>
    <phoneticPr fontId="1"/>
  </si>
  <si>
    <t>Q11.</t>
    <phoneticPr fontId="1"/>
  </si>
  <si>
    <t>Q8で回答いただいた公共交通政策に係る市の財政支出(一般会計)は、近年(平成24年度以降)でどのような動向ですか。</t>
    <phoneticPr fontId="1"/>
  </si>
  <si>
    <t xml:space="preserve">Q10. </t>
    <phoneticPr fontId="1"/>
  </si>
  <si>
    <t>Q7．</t>
  </si>
  <si>
    <t>公共交通全体の利用者数の推移について以下の設問にお答えください。</t>
    <phoneticPr fontId="1"/>
  </si>
  <si>
    <t>貴市の公共交通に係る政策の担当部署はどのような体制ですか。</t>
    <phoneticPr fontId="1"/>
  </si>
  <si>
    <t>Q3.</t>
    <phoneticPr fontId="1"/>
  </si>
  <si>
    <t xml:space="preserve">Q12. </t>
    <phoneticPr fontId="1"/>
  </si>
  <si>
    <t>地域公共交通網形成計画・立地適正化計画の策定状況について、該当するものを選択ください。</t>
  </si>
  <si>
    <t>Q14.</t>
    <phoneticPr fontId="1"/>
  </si>
  <si>
    <t>立地適正化計画について、以下の各設問にお答え下さい。</t>
  </si>
  <si>
    <t>地域公共交通網形成計画について、以下の各設問にお答え下さい。</t>
  </si>
  <si>
    <t>百万円の</t>
    <phoneticPr fontId="1"/>
  </si>
  <si>
    <t>赤字</t>
    <phoneticPr fontId="1"/>
  </si>
  <si>
    <t>黒字</t>
    <rPh sb="0" eb="2">
      <t>クロジ</t>
    </rPh>
    <phoneticPr fontId="1"/>
  </si>
  <si>
    <t>事業者との協議・調整が難しい</t>
    <phoneticPr fontId="1"/>
  </si>
  <si>
    <t>計画策定の根拠となる公共交通利用に関する詳細データが十分でない</t>
    <phoneticPr fontId="1"/>
  </si>
  <si>
    <t>地域公共交通網形成計画の策定、および計画に関連した政策を推進していくうえで、制度上の課題・支障は生じていますか。総合的に判断して以下の3段階のいずれか該当するものを選んでください。</t>
    <rPh sb="75" eb="77">
      <t>ガイトウ</t>
    </rPh>
    <rPh sb="82" eb="83">
      <t>エラ</t>
    </rPh>
    <phoneticPr fontId="1"/>
  </si>
  <si>
    <t>地域公共交通網形成計画の策定、および計画に関連した政策を推進していく上での具体的な課題について、以下の各項目はどの程度当てはまりますか。それぞれ3段階でご回答ください。</t>
    <rPh sb="7" eb="9">
      <t>ケイセイ</t>
    </rPh>
    <rPh sb="9" eb="11">
      <t>ケイカク</t>
    </rPh>
    <rPh sb="34" eb="35">
      <t>ウエ</t>
    </rPh>
    <rPh sb="37" eb="40">
      <t>グタイテキ</t>
    </rPh>
    <rPh sb="41" eb="43">
      <t>カダイ</t>
    </rPh>
    <phoneticPr fontId="1"/>
  </si>
  <si>
    <t>立地適正化計画の策定に当たって、制度上の課題・支障は生じていますか。総合的に判断して以下の3段階のいずれか該当するものを選んでください。</t>
    <phoneticPr fontId="1"/>
  </si>
  <si>
    <t>公共交通軸は設定されているもののサービスレベル(運行頻度)が低い地域が多い</t>
    <rPh sb="0" eb="2">
      <t>コウキョウ</t>
    </rPh>
    <rPh sb="2" eb="4">
      <t>コウツウ</t>
    </rPh>
    <rPh sb="4" eb="5">
      <t>ジク</t>
    </rPh>
    <rPh sb="24" eb="26">
      <t>ウンコウ</t>
    </rPh>
    <phoneticPr fontId="1"/>
  </si>
  <si>
    <t>一定の人口があるものの公共交通機関が不便な地域が多い</t>
    <phoneticPr fontId="1"/>
  </si>
  <si>
    <t>居住誘導区域より都市機能誘導区域を先行して設定する</t>
    <rPh sb="0" eb="6">
      <t>キョジュウユウドウクイキ</t>
    </rPh>
    <rPh sb="21" eb="23">
      <t>セッテイ</t>
    </rPh>
    <phoneticPr fontId="1"/>
  </si>
  <si>
    <t>居住誘導区域の設定の根拠となる公共交通軸を可能な限り抽出する</t>
    <rPh sb="0" eb="6">
      <t>キョジュウユウドウクイキ</t>
    </rPh>
    <rPh sb="7" eb="9">
      <t>セッテイ</t>
    </rPh>
    <rPh sb="10" eb="12">
      <t>コンキョ</t>
    </rPh>
    <rPh sb="15" eb="17">
      <t>コウキョウ</t>
    </rPh>
    <rPh sb="17" eb="19">
      <t>コウツウ</t>
    </rPh>
    <rPh sb="19" eb="20">
      <t>ジク</t>
    </rPh>
    <rPh sb="21" eb="23">
      <t>カノウ</t>
    </rPh>
    <rPh sb="24" eb="25">
      <t>カギ</t>
    </rPh>
    <rPh sb="26" eb="28">
      <t>チュウシュツ</t>
    </rPh>
    <phoneticPr fontId="1"/>
  </si>
  <si>
    <t>公共交通以外の指標も加味して居住誘導区域を設定する</t>
    <rPh sb="14" eb="16">
      <t>キョジュウ</t>
    </rPh>
    <rPh sb="21" eb="23">
      <t>セッテイ</t>
    </rPh>
    <phoneticPr fontId="1"/>
  </si>
  <si>
    <t>居住誘導区域は開発規制と関係ないことを説明して設定する</t>
    <rPh sb="0" eb="2">
      <t>キョジュウ</t>
    </rPh>
    <rPh sb="23" eb="25">
      <t>セッテイ</t>
    </rPh>
    <phoneticPr fontId="1"/>
  </si>
  <si>
    <t>将来的に区域を見直すことを前提として居住誘導区域を設定する</t>
    <rPh sb="0" eb="3">
      <t>ショウライテキ</t>
    </rPh>
    <rPh sb="4" eb="6">
      <t>クイキ</t>
    </rPh>
    <rPh sb="7" eb="9">
      <t>ミナオ</t>
    </rPh>
    <rPh sb="13" eb="15">
      <t>ゼンテイ</t>
    </rPh>
    <rPh sb="18" eb="20">
      <t>キョジュウ</t>
    </rPh>
    <rPh sb="20" eb="22">
      <t>ユウドウ</t>
    </rPh>
    <rPh sb="22" eb="24">
      <t>クイキ</t>
    </rPh>
    <rPh sb="25" eb="27">
      <t>セッテイ</t>
    </rPh>
    <phoneticPr fontId="1"/>
  </si>
  <si>
    <t>立地適正化計画の策定にあたって、国の示す計画のイメージでは、鉄道・バスなどの公共交通機関を軸・拠点として居住誘導区域、都市機能誘導区域を設定し、誘導・集約を図る方針が示されています。居住誘導区域を設定する際の課題として、以下の項目に当てはまりますか。</t>
    <rPh sb="42" eb="44">
      <t>キカン</t>
    </rPh>
    <rPh sb="91" eb="93">
      <t>キョジュウ</t>
    </rPh>
    <rPh sb="93" eb="95">
      <t>ユウドウ</t>
    </rPh>
    <rPh sb="95" eb="97">
      <t>クイキ</t>
    </rPh>
    <rPh sb="98" eb="100">
      <t>セッテイ</t>
    </rPh>
    <rPh sb="102" eb="103">
      <t>サイ</t>
    </rPh>
    <rPh sb="104" eb="106">
      <t>カダイ</t>
    </rPh>
    <phoneticPr fontId="1"/>
  </si>
  <si>
    <t>ICカード利用履歴(生データ)</t>
    <rPh sb="10" eb="11">
      <t>ナマ</t>
    </rPh>
    <phoneticPr fontId="1"/>
  </si>
  <si>
    <t>公共交通に対する以下の各施策(取組の主体は自治体・事業者いずれも含む)は、近年の貴市における利用者数の動向に対してどのような影響を与えていると考えますか。取組みの有無と利用者数に対する影響度についてお答えください。</t>
    <phoneticPr fontId="1"/>
  </si>
  <si>
    <t>②上記部署以外に、公共交通に係る施策・事業等を担当されている部署はありますか。(最大3部署まで。それ以上の場合は公共交通政策に関わる業務割合が多い部署から記載ください)</t>
    <rPh sb="40" eb="42">
      <t>サイダイ</t>
    </rPh>
    <rPh sb="43" eb="45">
      <t>ブショ</t>
    </rPh>
    <rPh sb="50" eb="52">
      <t>イジョウ</t>
    </rPh>
    <rPh sb="53" eb="55">
      <t>バアイ</t>
    </rPh>
    <rPh sb="56" eb="58">
      <t>コウキョウ</t>
    </rPh>
    <rPh sb="58" eb="60">
      <t>コウツウ</t>
    </rPh>
    <rPh sb="60" eb="62">
      <t>セイサク</t>
    </rPh>
    <rPh sb="63" eb="64">
      <t>カカ</t>
    </rPh>
    <rPh sb="66" eb="68">
      <t>ギョウム</t>
    </rPh>
    <rPh sb="68" eb="70">
      <t>ワリアイ</t>
    </rPh>
    <rPh sb="71" eb="72">
      <t>オオ</t>
    </rPh>
    <rPh sb="73" eb="75">
      <t>ブショ</t>
    </rPh>
    <rPh sb="77" eb="79">
      <t>キサイ</t>
    </rPh>
    <phoneticPr fontId="1"/>
  </si>
  <si>
    <t>国・都道府県等の補助金・交付金制度を活用していますか。過去5年間で受けた補助事業・交付金などについて具体的な使途と金額を以下に回答ください。（※国の場合、所管官庁が分かるものは具体的に記入ください。最大3事業まで。それ以上の場合は合計金額の大きいものから記載ください。)</t>
    <rPh sb="99" eb="101">
      <t>サイダイ</t>
    </rPh>
    <rPh sb="102" eb="104">
      <t>ジギョウ</t>
    </rPh>
    <rPh sb="109" eb="111">
      <t>イジョウ</t>
    </rPh>
    <rPh sb="112" eb="114">
      <t>バアイ</t>
    </rPh>
    <rPh sb="115" eb="117">
      <t>ゴウケイ</t>
    </rPh>
    <rPh sb="117" eb="119">
      <t>キンガク</t>
    </rPh>
    <rPh sb="120" eb="121">
      <t>オオ</t>
    </rPh>
    <rPh sb="127" eb="129">
      <t>キサイ</t>
    </rPh>
    <phoneticPr fontId="1"/>
  </si>
  <si>
    <t xml:space="preserve"> 公共交通を維持・活性化するための施策によって期待する効果について、目標としている項目・目安として設定している指標などはありますか。項目と施策開始前の従前値、目標値、最新の実績値とその施策に係る総予算額を以下の表にご回答ください。最大3事業まで。それ以上の場合は総予算額の大きいものから記載ください。)</t>
    <rPh sb="131" eb="134">
      <t>ソウヨサン</t>
    </rPh>
    <rPh sb="134" eb="135">
      <t>ガク</t>
    </rPh>
    <phoneticPr fontId="1"/>
  </si>
  <si>
    <t>平成28年度予算(一般会計)における公共交通政策に係る支出額と、それが一般会計歳出総額に占める割合をお答えください。(補助金を活用している場合、補助額を除いた「市負担分」だけでなく補助額を含めた各事業の総額を積算し、下記にお答えください)</t>
    <rPh sb="9" eb="11">
      <t>イッパン</t>
    </rPh>
    <rPh sb="11" eb="13">
      <t>カイケイ</t>
    </rPh>
    <rPh sb="25" eb="26">
      <t>カカ</t>
    </rPh>
    <rPh sb="35" eb="37">
      <t>イッパン</t>
    </rPh>
    <rPh sb="37" eb="39">
      <t>カイケイ</t>
    </rPh>
    <rPh sb="39" eb="41">
      <t>サイシュツ</t>
    </rPh>
    <rPh sb="41" eb="43">
      <t>ソウガク</t>
    </rPh>
    <rPh sb="44" eb="45">
      <t>シ</t>
    </rPh>
    <phoneticPr fontId="1"/>
  </si>
  <si>
    <r>
      <t>【任意回答</t>
    </r>
    <r>
      <rPr>
        <sz val="10"/>
        <rFont val="ＭＳ 明朝"/>
        <family val="1"/>
        <charset val="128"/>
      </rPr>
      <t>】Q8で回答いただいた平成28年度予算における支出</t>
    </r>
    <r>
      <rPr>
        <sz val="10"/>
        <rFont val="ＭＳ 明朝"/>
        <family val="1"/>
        <charset val="128"/>
      </rPr>
      <t>が、設備投資など特別な事情により例年と比べて大きく変化している場合、その内容について以下に記入ください。</t>
    </r>
    <rPh sb="28" eb="30">
      <t>シシュツ</t>
    </rPh>
    <rPh sb="32" eb="34">
      <t>セツビ</t>
    </rPh>
    <rPh sb="34" eb="36">
      <t>トウシ</t>
    </rPh>
    <phoneticPr fontId="1"/>
  </si>
  <si>
    <t>職員数総数≠内訳⇒　1立</t>
    <rPh sb="0" eb="3">
      <t>ショクインスウ</t>
    </rPh>
    <rPh sb="3" eb="5">
      <t>ソウスウ</t>
    </rPh>
    <rPh sb="6" eb="8">
      <t>ウチワケ</t>
    </rPh>
    <rPh sb="11" eb="12">
      <t>タ</t>
    </rPh>
    <phoneticPr fontId="1"/>
  </si>
  <si>
    <t>内訳合計</t>
    <rPh sb="0" eb="2">
      <t>ウチワケ</t>
    </rPh>
    <rPh sb="2" eb="4">
      <t>ゴウケイ</t>
    </rPh>
    <phoneticPr fontId="1"/>
  </si>
  <si>
    <t>A.Q1①</t>
    <phoneticPr fontId="1"/>
  </si>
  <si>
    <t>A.Q1②</t>
    <phoneticPr fontId="1"/>
  </si>
  <si>
    <t>部署名</t>
    <rPh sb="0" eb="2">
      <t>ブショ</t>
    </rPh>
    <rPh sb="2" eb="3">
      <t>メイ</t>
    </rPh>
    <phoneticPr fontId="1"/>
  </si>
  <si>
    <t>主な</t>
    <rPh sb="0" eb="1">
      <t>オモ</t>
    </rPh>
    <phoneticPr fontId="1"/>
  </si>
  <si>
    <t>職員総数</t>
    <rPh sb="0" eb="2">
      <t>ショクイン</t>
    </rPh>
    <rPh sb="2" eb="4">
      <t>ソウスウ</t>
    </rPh>
    <phoneticPr fontId="1"/>
  </si>
  <si>
    <t>A.Q2</t>
    <phoneticPr fontId="1"/>
  </si>
  <si>
    <t>任意回答</t>
    <rPh sb="0" eb="2">
      <t>ニンイ</t>
    </rPh>
    <rPh sb="2" eb="4">
      <t>カイトウ</t>
    </rPh>
    <phoneticPr fontId="1"/>
  </si>
  <si>
    <t>TKO</t>
    <phoneticPr fontId="1"/>
  </si>
  <si>
    <t>↓その他チェックなし／自由回答のみ有り</t>
    <rPh sb="3" eb="4">
      <t>ホカ</t>
    </rPh>
    <rPh sb="11" eb="13">
      <t>ジユウ</t>
    </rPh>
    <rPh sb="13" eb="15">
      <t>カイトウ</t>
    </rPh>
    <rPh sb="17" eb="18">
      <t>ア</t>
    </rPh>
    <phoneticPr fontId="1"/>
  </si>
  <si>
    <t>←2選択無しで年数のみ有り：1立て</t>
    <rPh sb="2" eb="4">
      <t>センタク</t>
    </rPh>
    <rPh sb="4" eb="5">
      <t>ナ</t>
    </rPh>
    <rPh sb="7" eb="9">
      <t>ネンスウ</t>
    </rPh>
    <rPh sb="11" eb="12">
      <t>ア</t>
    </rPh>
    <rPh sb="15" eb="16">
      <t>タ</t>
    </rPh>
    <phoneticPr fontId="1"/>
  </si>
  <si>
    <t>B.Q4</t>
    <phoneticPr fontId="1"/>
  </si>
  <si>
    <t>.a</t>
    <phoneticPr fontId="1"/>
  </si>
  <si>
    <t>B.Q4</t>
    <phoneticPr fontId="1"/>
  </si>
  <si>
    <t>.b</t>
    <phoneticPr fontId="1"/>
  </si>
  <si>
    <t>,</t>
    <phoneticPr fontId="1"/>
  </si>
  <si>
    <t>"</t>
    <phoneticPr fontId="1"/>
  </si>
  <si>
    <t>MA</t>
    <phoneticPr fontId="1"/>
  </si>
  <si>
    <t>”</t>
    <phoneticPr fontId="1"/>
  </si>
  <si>
    <t>鉄・軌道</t>
  </si>
  <si>
    <t>バス</t>
  </si>
  <si>
    <t>バス</t>
    <phoneticPr fontId="1"/>
  </si>
  <si>
    <t>タクシー</t>
  </si>
  <si>
    <t>タクシー</t>
    <phoneticPr fontId="1"/>
  </si>
  <si>
    <t>その他</t>
  </si>
  <si>
    <t>年度</t>
    <rPh sb="0" eb="2">
      <t>ネンド</t>
    </rPh>
    <phoneticPr fontId="1"/>
  </si>
  <si>
    <t>方法</t>
    <rPh sb="0" eb="2">
      <t>ホウホウ</t>
    </rPh>
    <phoneticPr fontId="1"/>
  </si>
  <si>
    <t>カテNO</t>
    <phoneticPr fontId="1"/>
  </si>
  <si>
    <t>カテ名</t>
    <rPh sb="2" eb="3">
      <t>メイ</t>
    </rPh>
    <phoneticPr fontId="1"/>
  </si>
  <si>
    <t>不明</t>
    <rPh sb="0" eb="2">
      <t>フメイ</t>
    </rPh>
    <phoneticPr fontId="1"/>
  </si>
  <si>
    <t>有</t>
    <rPh sb="0" eb="1">
      <t>ア</t>
    </rPh>
    <phoneticPr fontId="1"/>
  </si>
  <si>
    <t>無</t>
    <rPh sb="0" eb="1">
      <t>ナ</t>
    </rPh>
    <phoneticPr fontId="1"/>
  </si>
  <si>
    <t>有無</t>
    <rPh sb="0" eb="2">
      <t>ウム</t>
    </rPh>
    <phoneticPr fontId="1"/>
  </si>
  <si>
    <t>影響度</t>
    <rPh sb="0" eb="3">
      <t>エイキョウド</t>
    </rPh>
    <phoneticPr fontId="1"/>
  </si>
  <si>
    <t>運行頻度の向上・利用しやすいダイヤ・路線設定など利便性の向上</t>
    <phoneticPr fontId="1"/>
  </si>
  <si>
    <t>無 &amp; 影響度回答有者</t>
    <rPh sb="0" eb="1">
      <t>ム</t>
    </rPh>
    <rPh sb="4" eb="7">
      <t>エイキョウド</t>
    </rPh>
    <rPh sb="7" eb="9">
      <t>カイトウ</t>
    </rPh>
    <rPh sb="9" eb="10">
      <t>アリ</t>
    </rPh>
    <rPh sb="10" eb="11">
      <t>モノ</t>
    </rPh>
    <phoneticPr fontId="1"/>
  </si>
  <si>
    <t>有無NA&amp;影響あり</t>
    <rPh sb="0" eb="2">
      <t>ウム</t>
    </rPh>
    <rPh sb="5" eb="7">
      <t>エイキョウ</t>
    </rPh>
    <phoneticPr fontId="1"/>
  </si>
  <si>
    <t>公共交通政策を検討するにあたって、貴市では下記の公共交通の利用に関するデータを活用していますか。</t>
    <phoneticPr fontId="1"/>
  </si>
  <si>
    <t>①</t>
  </si>
  <si>
    <t>②</t>
  </si>
  <si>
    <t>③</t>
  </si>
  <si>
    <t>④</t>
  </si>
  <si>
    <t>⑤</t>
  </si>
  <si>
    <t>⑥</t>
  </si>
  <si>
    <t>⑦</t>
  </si>
  <si>
    <t>パーソントリップ調査</t>
  </si>
  <si>
    <t>大都市交通センサス</t>
  </si>
  <si>
    <t>交通事業者の利用実績</t>
  </si>
  <si>
    <t>直営・委託事業の利用実績</t>
  </si>
  <si>
    <t>ICカード利用履歴(集計値のみ)</t>
  </si>
  <si>
    <t>その他</t>
    <phoneticPr fontId="1"/>
  </si>
  <si>
    <t>その他</t>
    <phoneticPr fontId="1"/>
  </si>
  <si>
    <t>その他、具体的な利便性・魅力向上のための取組みがあれば自由記述にて回答ください</t>
    <phoneticPr fontId="1"/>
  </si>
  <si>
    <t>その他、具体的な利便性・魅力向上のための取組み</t>
    <phoneticPr fontId="1"/>
  </si>
  <si>
    <t>C</t>
    <phoneticPr fontId="1"/>
  </si>
  <si>
    <t>Q8</t>
    <phoneticPr fontId="1"/>
  </si>
  <si>
    <t>a)</t>
  </si>
  <si>
    <t>a)</t>
    <phoneticPr fontId="1"/>
  </si>
  <si>
    <t>支出</t>
    <rPh sb="0" eb="2">
      <t>シシュツ</t>
    </rPh>
    <phoneticPr fontId="1"/>
  </si>
  <si>
    <t>一般会計歳出総額％</t>
    <rPh sb="0" eb="2">
      <t>イッパン</t>
    </rPh>
    <rPh sb="2" eb="4">
      <t>カイケイ</t>
    </rPh>
    <rPh sb="4" eb="6">
      <t>サイシュツ</t>
    </rPh>
    <rPh sb="6" eb="8">
      <t>ソウガク</t>
    </rPh>
    <phoneticPr fontId="1"/>
  </si>
  <si>
    <t>.</t>
    <phoneticPr fontId="1"/>
  </si>
  <si>
    <t>b)</t>
    <phoneticPr fontId="1"/>
  </si>
  <si>
    <t>単年度収支</t>
    <rPh sb="0" eb="3">
      <t>タンネンド</t>
    </rPh>
    <rPh sb="3" eb="5">
      <t>シュウシ</t>
    </rPh>
    <phoneticPr fontId="1"/>
  </si>
  <si>
    <t>赤字黒字</t>
    <rPh sb="0" eb="2">
      <t>アカジ</t>
    </rPh>
    <rPh sb="2" eb="4">
      <t>クロジ</t>
    </rPh>
    <phoneticPr fontId="1"/>
  </si>
  <si>
    <t>赤字</t>
    <rPh sb="0" eb="2">
      <t>アカジ</t>
    </rPh>
    <phoneticPr fontId="1"/>
  </si>
  <si>
    <t>黒字</t>
    <rPh sb="0" eb="2">
      <t>クロジ</t>
    </rPh>
    <phoneticPr fontId="1"/>
  </si>
  <si>
    <t xml:space="preserve"> 運行事業費※1・委託費※2</t>
  </si>
  <si>
    <t xml:space="preserve"> 運営補助費※3</t>
  </si>
  <si>
    <t xml:space="preserve"> インフラ・機材整備費※4</t>
  </si>
  <si>
    <t xml:space="preserve"> 情報基盤整備・運用費※5</t>
  </si>
  <si>
    <t xml:space="preserve"> 利用促進補助※6</t>
  </si>
  <si>
    <t xml:space="preserve"> 政策的割引補助※7</t>
  </si>
  <si>
    <t xml:space="preserve"> その他※8</t>
  </si>
  <si>
    <t xml:space="preserve">Q9. </t>
  </si>
  <si>
    <t xml:space="preserve">Q9. </t>
    <phoneticPr fontId="1"/>
  </si>
  <si>
    <t>任意</t>
    <rPh sb="0" eb="2">
      <t>ニンイ</t>
    </rPh>
    <phoneticPr fontId="1"/>
  </si>
  <si>
    <t>Q10.</t>
    <phoneticPr fontId="1"/>
  </si>
  <si>
    <t>機関</t>
    <rPh sb="0" eb="2">
      <t>キカン</t>
    </rPh>
    <phoneticPr fontId="1"/>
  </si>
  <si>
    <t>Q11.</t>
    <phoneticPr fontId="1"/>
  </si>
  <si>
    <t>例)デマンド交通の導入：高齢者の外出頻度の向上</t>
  </si>
  <si>
    <t>例)バスネットワークの再編：市内の路線バス全体の年間利用客数の増加</t>
  </si>
  <si>
    <t>例)鉄道高速化：○○線の年間利用客数の増加</t>
  </si>
  <si>
    <t>180万人</t>
    <phoneticPr fontId="1"/>
  </si>
  <si>
    <t>300万人</t>
    <phoneticPr fontId="1"/>
  </si>
  <si>
    <t>298万人</t>
    <phoneticPr fontId="1"/>
  </si>
  <si>
    <t>250万人</t>
    <phoneticPr fontId="1"/>
  </si>
  <si>
    <t>220万人</t>
    <phoneticPr fontId="1"/>
  </si>
  <si>
    <t>0.5回/日</t>
    <phoneticPr fontId="1"/>
  </si>
  <si>
    <t>1.0回/日</t>
    <phoneticPr fontId="1"/>
  </si>
  <si>
    <t>0.8回/日</t>
    <phoneticPr fontId="1"/>
  </si>
  <si>
    <t>施策・目標とする指標項目</t>
    <phoneticPr fontId="1"/>
  </si>
  <si>
    <t>指標項目</t>
  </si>
  <si>
    <t>従前値
(年度)</t>
    <phoneticPr fontId="1"/>
  </si>
  <si>
    <t>従前値</t>
    <phoneticPr fontId="1"/>
  </si>
  <si>
    <t>目標値
(年度)</t>
    <phoneticPr fontId="1"/>
  </si>
  <si>
    <t>目標値</t>
  </si>
  <si>
    <t>実績値
(年度)</t>
    <phoneticPr fontId="1"/>
  </si>
  <si>
    <t>実績値</t>
  </si>
  <si>
    <t>総予
算額</t>
    <phoneticPr fontId="1"/>
  </si>
  <si>
    <t>総予算額</t>
    <rPh sb="3" eb="4">
      <t>ガク</t>
    </rPh>
    <phoneticPr fontId="1"/>
  </si>
  <si>
    <t>事業期間</t>
    <rPh sb="0" eb="2">
      <t>ジギョウ</t>
    </rPh>
    <rPh sb="2" eb="4">
      <t>キカン</t>
    </rPh>
    <phoneticPr fontId="1"/>
  </si>
  <si>
    <t>D</t>
    <phoneticPr fontId="1"/>
  </si>
  <si>
    <t>Q12</t>
    <phoneticPr fontId="1"/>
  </si>
  <si>
    <t>地域公共交通網形成計画</t>
    <rPh sb="0" eb="2">
      <t>チイキ</t>
    </rPh>
    <rPh sb="2" eb="4">
      <t>コウキョウ</t>
    </rPh>
    <rPh sb="4" eb="6">
      <t>コウツウ</t>
    </rPh>
    <rPh sb="6" eb="7">
      <t>アミ</t>
    </rPh>
    <rPh sb="7" eb="9">
      <t>ケイセイ</t>
    </rPh>
    <rPh sb="9" eb="11">
      <t>ケイカク</t>
    </rPh>
    <phoneticPr fontId="1"/>
  </si>
  <si>
    <t>立地適正化計画</t>
    <phoneticPr fontId="1"/>
  </si>
  <si>
    <t>鉄・軌道</t>
    <phoneticPr fontId="1"/>
  </si>
  <si>
    <t>立地適正化計画</t>
    <phoneticPr fontId="1"/>
  </si>
  <si>
    <t>年度有策定NA</t>
    <rPh sb="0" eb="2">
      <t>ネンド</t>
    </rPh>
    <rPh sb="2" eb="3">
      <t>アリ</t>
    </rPh>
    <rPh sb="3" eb="5">
      <t>サクテイ</t>
    </rPh>
    <phoneticPr fontId="1"/>
  </si>
  <si>
    <t>年度</t>
    <rPh sb="0" eb="2">
      <t>ネンド</t>
    </rPh>
    <phoneticPr fontId="1"/>
  </si>
  <si>
    <t xml:space="preserve">Q13. </t>
  </si>
  <si>
    <t xml:space="preserve">Q13. </t>
    <phoneticPr fontId="1"/>
  </si>
  <si>
    <t>ｂ)</t>
    <phoneticPr fontId="1"/>
  </si>
  <si>
    <t xml:space="preserve">Q14. </t>
    <phoneticPr fontId="1"/>
  </si>
  <si>
    <t>支障はなく、スムーズに計画策定、政策の推進ができている</t>
    <phoneticPr fontId="1"/>
  </si>
  <si>
    <t>地域公共交通網形成計画</t>
    <phoneticPr fontId="1"/>
  </si>
  <si>
    <t>都道府県名</t>
    <rPh sb="0" eb="4">
      <t>トドウフケン</t>
    </rPh>
    <rPh sb="4" eb="5">
      <t>メイ</t>
    </rPh>
    <phoneticPr fontId="1"/>
  </si>
  <si>
    <t>市区</t>
    <rPh sb="0" eb="2">
      <t>シク</t>
    </rPh>
    <phoneticPr fontId="1"/>
  </si>
  <si>
    <t>自治体コード</t>
    <rPh sb="0" eb="3">
      <t>ジチタイ</t>
    </rPh>
    <phoneticPr fontId="1"/>
  </si>
  <si>
    <t>部署役職</t>
    <rPh sb="0" eb="2">
      <t>ブショ</t>
    </rPh>
    <rPh sb="2" eb="4">
      <t>ヤクショク</t>
    </rPh>
    <phoneticPr fontId="1"/>
  </si>
  <si>
    <t>電話</t>
    <rPh sb="0" eb="2">
      <t>デンワ</t>
    </rPh>
    <phoneticPr fontId="1"/>
  </si>
  <si>
    <t>氏名</t>
    <rPh sb="0" eb="2">
      <t>シメイ</t>
    </rPh>
    <phoneticPr fontId="1"/>
  </si>
  <si>
    <t>アドレス</t>
    <phoneticPr fontId="1"/>
  </si>
  <si>
    <t>主な担当</t>
    <rPh sb="0" eb="1">
      <t>オモ</t>
    </rPh>
    <rPh sb="2" eb="4">
      <t>タントウ</t>
    </rPh>
    <phoneticPr fontId="1"/>
  </si>
  <si>
    <t>総数</t>
    <rPh sb="0" eb="2">
      <t>ソウスウ</t>
    </rPh>
    <phoneticPr fontId="1"/>
  </si>
  <si>
    <t>管理職</t>
    <rPh sb="0" eb="2">
      <t>カンリ</t>
    </rPh>
    <rPh sb="2" eb="3">
      <t>ショク</t>
    </rPh>
    <phoneticPr fontId="1"/>
  </si>
  <si>
    <t>技術職</t>
    <rPh sb="0" eb="2">
      <t>ギジュツ</t>
    </rPh>
    <rPh sb="2" eb="3">
      <t>ショク</t>
    </rPh>
    <phoneticPr fontId="1"/>
  </si>
  <si>
    <t>事務系</t>
    <rPh sb="0" eb="3">
      <t>ジムケイ</t>
    </rPh>
    <phoneticPr fontId="1"/>
  </si>
  <si>
    <t>部署名</t>
    <rPh sb="0" eb="2">
      <t>ブショ</t>
    </rPh>
    <rPh sb="2" eb="3">
      <t>メイ</t>
    </rPh>
    <phoneticPr fontId="1"/>
  </si>
  <si>
    <t>その他</t>
    <rPh sb="2" eb="3">
      <t>ホカ</t>
    </rPh>
    <phoneticPr fontId="1"/>
  </si>
  <si>
    <t>4)その他</t>
    <rPh sb="4" eb="5">
      <t>ホカ</t>
    </rPh>
    <phoneticPr fontId="1"/>
  </si>
  <si>
    <t>その他あり有無なし</t>
    <rPh sb="2" eb="3">
      <t>ホカ</t>
    </rPh>
    <rPh sb="5" eb="7">
      <t>ウム</t>
    </rPh>
    <phoneticPr fontId="1"/>
  </si>
  <si>
    <t>年度着色用</t>
    <rPh sb="0" eb="2">
      <t>ネンド</t>
    </rPh>
    <rPh sb="2" eb="5">
      <t>チャクショクヨウ</t>
    </rPh>
    <phoneticPr fontId="1"/>
  </si>
  <si>
    <t>その他(調査票にはカテ無し)</t>
    <rPh sb="2" eb="3">
      <t>ホカ</t>
    </rPh>
    <rPh sb="4" eb="7">
      <t>チョウサヒョウ</t>
    </rPh>
    <rPh sb="11" eb="12">
      <t>ナ</t>
    </rPh>
    <phoneticPr fontId="1"/>
  </si>
  <si>
    <t>カテ用</t>
    <rPh sb="2" eb="3">
      <t>ヨウ</t>
    </rPh>
    <phoneticPr fontId="1"/>
  </si>
  <si>
    <t>調査票</t>
    <rPh sb="0" eb="2">
      <t>チョウサ</t>
    </rPh>
    <rPh sb="2" eb="3">
      <t>ヒョウ</t>
    </rPh>
    <phoneticPr fontId="1"/>
  </si>
  <si>
    <r>
      <t>上記b)の各項目が課題となった場合、どのような考え方</t>
    </r>
    <r>
      <rPr>
        <sz val="10"/>
        <rFont val="ＭＳ ゴシック"/>
        <family val="3"/>
        <charset val="128"/>
      </rPr>
      <t>で誘導区域を検討・決定していますか。あてはまるものをご回答ください(複数回答可)。またこれら以外の考え方</t>
    </r>
    <r>
      <rPr>
        <sz val="10"/>
        <rFont val="ＭＳ ゴシック"/>
        <family val="3"/>
        <charset val="128"/>
      </rPr>
      <t>があれば自由記述欄にご回答ください。</t>
    </r>
    <phoneticPr fontId="1"/>
  </si>
  <si>
    <t>①</t>
    <phoneticPr fontId="1"/>
  </si>
  <si>
    <t>②</t>
    <phoneticPr fontId="1"/>
  </si>
  <si>
    <t>③</t>
    <phoneticPr fontId="1"/>
  </si>
  <si>
    <t>④</t>
    <phoneticPr fontId="1"/>
  </si>
  <si>
    <t>⑤</t>
    <phoneticPr fontId="1"/>
  </si>
  <si>
    <t>⑥</t>
    <phoneticPr fontId="1"/>
  </si>
  <si>
    <t>⑦</t>
    <phoneticPr fontId="1"/>
  </si>
  <si>
    <t>Q5</t>
    <phoneticPr fontId="1"/>
  </si>
  <si>
    <t>Q5</t>
    <phoneticPr fontId="1"/>
  </si>
  <si>
    <t>Q6</t>
    <phoneticPr fontId="1"/>
  </si>
  <si>
    <t>Q7</t>
    <phoneticPr fontId="1"/>
  </si>
  <si>
    <t>(3) 交通局(公営企業)の一つの部あるいは課、室などに位置づけられる</t>
    <phoneticPr fontId="1"/>
  </si>
  <si>
    <t>取組有&amp;影響度NA</t>
    <rPh sb="0" eb="2">
      <t>トリクミ</t>
    </rPh>
    <rPh sb="2" eb="3">
      <t>アリ</t>
    </rPh>
    <rPh sb="4" eb="7">
      <t>エイキョウド</t>
    </rPh>
    <phoneticPr fontId="1"/>
  </si>
  <si>
    <t>自治体が直接関与していない、効果が分かりづらいなどにより、影響度が不明である</t>
    <phoneticPr fontId="1"/>
  </si>
  <si>
    <t>自由回答の黄色</t>
    <rPh sb="0" eb="2">
      <t>ジユウ</t>
    </rPh>
    <rPh sb="2" eb="4">
      <t>カイトウ</t>
    </rPh>
    <rPh sb="5" eb="7">
      <t>キイロ</t>
    </rPh>
    <phoneticPr fontId="1"/>
  </si>
  <si>
    <t>黒</t>
    <rPh sb="0" eb="1">
      <t>クロ</t>
    </rPh>
    <phoneticPr fontId="1"/>
  </si>
  <si>
    <t>赤</t>
    <rPh sb="0" eb="1">
      <t>アカ</t>
    </rPh>
    <phoneticPr fontId="1"/>
  </si>
  <si>
    <t>赤字黒字黄色着色</t>
    <rPh sb="0" eb="2">
      <t>アカジ</t>
    </rPh>
    <rPh sb="2" eb="4">
      <t>クロジ</t>
    </rPh>
    <rPh sb="4" eb="6">
      <t>キイロ</t>
    </rPh>
    <rPh sb="6" eb="8">
      <t>チャクショク</t>
    </rPh>
    <phoneticPr fontId="1"/>
  </si>
  <si>
    <t>c)</t>
    <phoneticPr fontId="1"/>
  </si>
  <si>
    <t>)</t>
    <phoneticPr fontId="1"/>
  </si>
  <si>
    <t>,</t>
    <phoneticPr fontId="1"/>
  </si>
  <si>
    <t>"</t>
    <phoneticPr fontId="1"/>
  </si>
  <si>
    <t>1つだけ選択</t>
    <rPh sb="4" eb="6">
      <t>センタク</t>
    </rPh>
    <phoneticPr fontId="1"/>
  </si>
  <si>
    <t>⇒まとめ</t>
    <phoneticPr fontId="1"/>
  </si>
  <si>
    <t>その他、具体的な利便性・魅力向上のための取組み</t>
  </si>
  <si>
    <t>⑦その他</t>
  </si>
  <si>
    <t>直営・委託事業の利用実績データ</t>
    <phoneticPr fontId="1"/>
  </si>
  <si>
    <t>交通事業者が所有する利用実績データ</t>
    <phoneticPr fontId="1"/>
  </si>
  <si>
    <t>⑦その他</t>
    <phoneticPr fontId="1"/>
  </si>
  <si>
    <t>その他あり活用無</t>
    <rPh sb="2" eb="3">
      <t>ホカ</t>
    </rPh>
    <rPh sb="5" eb="7">
      <t>カツヨウ</t>
    </rPh>
    <rPh sb="7" eb="8">
      <t>ナ</t>
    </rPh>
    <phoneticPr fontId="1"/>
  </si>
  <si>
    <t>A.Q3</t>
    <phoneticPr fontId="1"/>
  </si>
  <si>
    <t>Ａ）回答有</t>
    <rPh sb="2" eb="4">
      <t>カイトウ</t>
    </rPh>
    <rPh sb="4" eb="5">
      <t>アリ</t>
    </rPh>
    <phoneticPr fontId="1"/>
  </si>
  <si>
    <t>ＡＢ）回答あり</t>
    <rPh sb="3" eb="5">
      <t>カイトウ</t>
    </rPh>
    <phoneticPr fontId="1"/>
  </si>
  <si>
    <t>合計</t>
    <rPh sb="0" eb="2">
      <t>ゴウケイ</t>
    </rPh>
    <phoneticPr fontId="1"/>
  </si>
  <si>
    <t>Q12立地策定中非該当に1</t>
    <rPh sb="3" eb="5">
      <t>リッチ</t>
    </rPh>
    <rPh sb="5" eb="7">
      <t>サクテイ</t>
    </rPh>
    <rPh sb="7" eb="8">
      <t>チュウ</t>
    </rPh>
    <rPh sb="8" eb="11">
      <t>ヒガイトウ</t>
    </rPh>
    <phoneticPr fontId="1"/>
  </si>
  <si>
    <t>Q12地域＿策定中非該当に１</t>
    <rPh sb="3" eb="5">
      <t>チイキ</t>
    </rPh>
    <rPh sb="6" eb="9">
      <t>サクテイチュウ</t>
    </rPh>
    <rPh sb="9" eb="12">
      <t>ヒガイトウ</t>
    </rPh>
    <phoneticPr fontId="1"/>
  </si>
  <si>
    <t>ありにて、Q9回答済1</t>
    <rPh sb="7" eb="9">
      <t>カイトウ</t>
    </rPh>
    <rPh sb="9" eb="10">
      <t>スミ</t>
    </rPh>
    <phoneticPr fontId="1"/>
  </si>
  <si>
    <t>一般会計からの支出の内訳⇒回答あり</t>
    <rPh sb="0" eb="2">
      <t>イッパン</t>
    </rPh>
    <rPh sb="2" eb="4">
      <t>カイケイ</t>
    </rPh>
    <rPh sb="7" eb="9">
      <t>シシュツ</t>
    </rPh>
    <rPh sb="10" eb="12">
      <t>ウチワケ</t>
    </rPh>
    <rPh sb="13" eb="15">
      <t>カイトウ</t>
    </rPh>
    <phoneticPr fontId="1"/>
  </si>
  <si>
    <t>←任意回答着色用</t>
    <rPh sb="1" eb="3">
      <t>ニンイ</t>
    </rPh>
    <rPh sb="3" eb="5">
      <t>カイトウ</t>
    </rPh>
    <rPh sb="5" eb="8">
      <t>チャクショクヨウ</t>
    </rPh>
    <phoneticPr fontId="1"/>
  </si>
  <si>
    <t>←Q9着色用</t>
    <rPh sb="3" eb="6">
      <t>チャクショクヨウ</t>
    </rPh>
    <phoneticPr fontId="1"/>
  </si>
  <si>
    <t>地域策定・中</t>
    <rPh sb="0" eb="2">
      <t>チイキ</t>
    </rPh>
    <rPh sb="2" eb="4">
      <t>サクテイ</t>
    </rPh>
    <rPh sb="5" eb="6">
      <t>ナカ</t>
    </rPh>
    <phoneticPr fontId="1"/>
  </si>
  <si>
    <t>立地策定・中</t>
    <rPh sb="0" eb="2">
      <t>リッチ</t>
    </rPh>
    <rPh sb="2" eb="4">
      <t>サクテイ</t>
    </rPh>
    <rPh sb="5" eb="6">
      <t>ナカ</t>
    </rPh>
    <phoneticPr fontId="1"/>
  </si>
  <si>
    <t>b)選択なしでC)回答あり</t>
    <rPh sb="2" eb="4">
      <t>センタク</t>
    </rPh>
    <rPh sb="9" eb="11">
      <t>カイトウ</t>
    </rPh>
    <phoneticPr fontId="1"/>
  </si>
  <si>
    <t>AU3が1以上でB回答あり黄色</t>
    <rPh sb="5" eb="7">
      <t>イジョウ</t>
    </rPh>
    <rPh sb="9" eb="11">
      <t>カイトウ</t>
    </rPh>
    <rPh sb="13" eb="15">
      <t>キイロ</t>
    </rPh>
    <phoneticPr fontId="1"/>
  </si>
  <si>
    <t>非該当でQ13選択あり</t>
    <rPh sb="0" eb="3">
      <t>ヒガイトウ</t>
    </rPh>
    <rPh sb="7" eb="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</si>
</sst>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0.5"/>
      <name val="ＭＳ 明朝"/>
      <family val="1"/>
      <charset val="128"/>
    </font>
    <font>
      <b/>
      <sz val="12"/>
      <name val="ＭＳ ゴシック"/>
      <family val="3"/>
      <charset val="128"/>
    </font>
    <font>
      <sz val="10.5"/>
      <name val="ＭＳ ゴシック"/>
      <family val="3"/>
      <charset val="128"/>
    </font>
    <font>
      <sz val="10.5"/>
      <color theme="1"/>
      <name val="ＭＳ 明朝"/>
      <family val="1"/>
      <charset val="128"/>
    </font>
    <font>
      <b/>
      <sz val="10.5"/>
      <name val="ＭＳ ゴシック"/>
      <family val="3"/>
      <charset val="128"/>
    </font>
    <font>
      <sz val="10.5"/>
      <name val="Century"/>
      <family val="1"/>
    </font>
    <font>
      <sz val="11"/>
      <color rgb="FF000000"/>
      <name val="ＭＳ Ｐゴシック"/>
      <family val="3"/>
      <charset val="128"/>
      <scheme val="minor"/>
    </font>
    <font>
      <sz val="10"/>
      <color theme="1"/>
      <name val="ＭＳ 明朝"/>
      <family val="1"/>
      <charset val="128"/>
    </font>
    <font>
      <sz val="10.5"/>
      <color theme="1"/>
      <name val="ＭＳ ゴシック"/>
      <family val="3"/>
      <charset val="128"/>
    </font>
    <font>
      <sz val="10.5"/>
      <color theme="1"/>
      <name val="Arial"/>
      <family val="2"/>
    </font>
    <font>
      <sz val="10.5"/>
      <color theme="1"/>
      <name val="ＭＳ Ｐゴシック"/>
      <family val="3"/>
      <charset val="128"/>
      <scheme val="minor"/>
    </font>
    <font>
      <sz val="10"/>
      <name val="ＭＳ ゴシック"/>
      <family val="3"/>
      <charset val="128"/>
    </font>
    <font>
      <b/>
      <sz val="10"/>
      <name val="ＭＳ ゴシック"/>
      <family val="3"/>
      <charset val="128"/>
    </font>
    <font>
      <sz val="10"/>
      <color theme="1"/>
      <name val="ＭＳ ゴシック"/>
      <family val="3"/>
      <charset val="128"/>
    </font>
    <font>
      <sz val="10.5"/>
      <name val="ＭＳ Ｐゴシック"/>
      <family val="3"/>
      <charset val="128"/>
      <scheme val="minor"/>
    </font>
    <font>
      <sz val="9"/>
      <name val="ＭＳ ゴシック"/>
      <family val="3"/>
      <charset val="128"/>
    </font>
    <font>
      <sz val="9"/>
      <name val="ＭＳ 明朝"/>
      <family val="1"/>
      <charset val="128"/>
    </font>
    <font>
      <b/>
      <sz val="9"/>
      <name val="ＭＳ 明朝"/>
      <family val="1"/>
      <charset val="128"/>
    </font>
    <font>
      <b/>
      <sz val="12"/>
      <name val="ＭＳ 明朝"/>
      <family val="1"/>
      <charset val="128"/>
    </font>
    <font>
      <u/>
      <sz val="10"/>
      <name val="ＭＳ ゴシック"/>
      <family val="3"/>
      <charset val="128"/>
    </font>
    <font>
      <sz val="11"/>
      <name val="ＭＳ ゴシック"/>
      <family val="3"/>
      <charset val="128"/>
    </font>
    <font>
      <sz val="11"/>
      <name val="ＭＳ 明朝"/>
      <family val="1"/>
      <charset val="128"/>
    </font>
    <font>
      <sz val="10"/>
      <name val="ＭＳ 明朝"/>
      <family val="1"/>
      <charset val="128"/>
    </font>
    <font>
      <sz val="9"/>
      <color theme="1"/>
      <name val="ＭＳ 明朝"/>
      <family val="1"/>
      <charset val="128"/>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9"/>
      <name val="ＭＳ Ｐゴシック"/>
      <family val="3"/>
      <charset val="128"/>
      <scheme val="minor"/>
    </font>
    <font>
      <sz val="9"/>
      <color theme="1"/>
      <name val="ＭＳ ゴシック"/>
      <family val="3"/>
      <charset val="128"/>
    </font>
    <font>
      <i/>
      <sz val="10"/>
      <name val="ＭＳ Ｐゴシック"/>
      <family val="3"/>
      <charset val="128"/>
      <scheme val="minor"/>
    </font>
    <font>
      <sz val="10"/>
      <color theme="1"/>
      <name val="ＭＳ Ｐゴシック"/>
      <family val="2"/>
      <charset val="128"/>
      <scheme val="minor"/>
    </font>
    <font>
      <sz val="8"/>
      <name val="ＭＳ ゴシック"/>
      <family val="3"/>
      <charset val="128"/>
    </font>
    <font>
      <sz val="6"/>
      <name val="ＭＳ ゴシック"/>
      <family val="3"/>
      <charset val="128"/>
    </font>
    <font>
      <sz val="11"/>
      <color rgb="FFFF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1"/>
      <name val="ＭＳ Ｐゴシック"/>
      <family val="2"/>
      <charset val="128"/>
      <scheme val="minor"/>
    </font>
    <font>
      <sz val="10"/>
      <color rgb="FFFF0000"/>
      <name val="ＭＳ Ｐゴシック"/>
      <family val="2"/>
      <charset val="128"/>
      <scheme val="minor"/>
    </font>
    <font>
      <sz val="11"/>
      <color theme="8" tint="-0.249977111117893"/>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i/>
      <sz val="10"/>
      <color theme="4" tint="-0.249977111117893"/>
      <name val="ＭＳ ゴシック"/>
      <family val="3"/>
      <charset val="128"/>
    </font>
    <font>
      <i/>
      <sz val="8"/>
      <color theme="4" tint="-0.249977111117893"/>
      <name val="ＭＳ ゴシック"/>
      <family val="3"/>
      <charset val="128"/>
    </font>
    <font>
      <sz val="11"/>
      <color theme="9" tint="-0.499984740745262"/>
      <name val="ＭＳ Ｐゴシック"/>
      <family val="2"/>
      <charset val="128"/>
      <scheme val="minor"/>
    </font>
    <font>
      <sz val="8"/>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578">
    <xf numFmtId="0" fontId="0" fillId="0" borderId="0" xfId="0">
      <alignment vertical="center"/>
    </xf>
    <xf numFmtId="0" fontId="3" fillId="0" borderId="0" xfId="0" applyFont="1" applyProtection="1">
      <alignment vertical="center"/>
    </xf>
    <xf numFmtId="0" fontId="6" fillId="0" borderId="0" xfId="0" applyFont="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7" fillId="0" borderId="0" xfId="0" applyFont="1" applyFill="1" applyBorder="1" applyAlignment="1">
      <alignment vertical="center" wrapText="1"/>
    </xf>
    <xf numFmtId="0" fontId="3" fillId="0" borderId="0" xfId="0" applyFont="1" applyFill="1" applyProtection="1">
      <alignment vertical="center"/>
    </xf>
    <xf numFmtId="0" fontId="6" fillId="3" borderId="0" xfId="0" applyFont="1" applyFill="1" applyBorder="1" applyProtection="1">
      <alignment vertical="center"/>
    </xf>
    <xf numFmtId="0" fontId="6" fillId="3" borderId="0" xfId="0" applyFont="1" applyFill="1" applyBorder="1" applyAlignment="1" applyProtection="1">
      <alignment vertical="center"/>
    </xf>
    <xf numFmtId="0" fontId="6" fillId="3" borderId="0" xfId="0" applyFont="1" applyFill="1" applyProtection="1">
      <alignment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6" fillId="3" borderId="0" xfId="0" applyFont="1" applyFill="1" applyBorder="1" applyAlignment="1" applyProtection="1">
      <alignment horizontal="center" vertical="top"/>
    </xf>
    <xf numFmtId="0" fontId="6" fillId="3" borderId="0" xfId="0" applyFont="1" applyFill="1" applyBorder="1" applyAlignment="1" applyProtection="1">
      <alignment vertical="top" wrapText="1"/>
    </xf>
    <xf numFmtId="0" fontId="6" fillId="3" borderId="0" xfId="0" applyFont="1" applyFill="1" applyBorder="1" applyAlignment="1" applyProtection="1">
      <alignment horizontal="left" vertical="center"/>
    </xf>
    <xf numFmtId="0" fontId="8" fillId="3" borderId="0" xfId="0" applyFont="1" applyFill="1" applyBorder="1" applyAlignment="1" applyProtection="1">
      <alignment vertical="center"/>
    </xf>
    <xf numFmtId="0" fontId="6" fillId="3" borderId="0" xfId="0" applyFont="1" applyFill="1" applyBorder="1" applyAlignment="1" applyProtection="1">
      <alignment horizontal="left" vertical="top" wrapText="1"/>
    </xf>
    <xf numFmtId="49" fontId="6" fillId="3" borderId="0" xfId="0" applyNumberFormat="1" applyFont="1" applyFill="1" applyBorder="1" applyAlignment="1" applyProtection="1">
      <alignment vertical="center"/>
    </xf>
    <xf numFmtId="0" fontId="2" fillId="3" borderId="0" xfId="0" applyFont="1" applyFill="1" applyBorder="1" applyProtection="1">
      <alignment vertical="center"/>
    </xf>
    <xf numFmtId="0" fontId="2" fillId="3" borderId="0" xfId="0" applyFont="1" applyFill="1" applyProtection="1">
      <alignment vertical="center"/>
    </xf>
    <xf numFmtId="0" fontId="2" fillId="3" borderId="0" xfId="0" applyFont="1" applyFill="1" applyBorder="1" applyAlignment="1" applyProtection="1">
      <alignment horizontal="center" vertical="center"/>
    </xf>
    <xf numFmtId="49" fontId="2" fillId="3" borderId="0" xfId="0" applyNumberFormat="1" applyFont="1" applyFill="1" applyBorder="1" applyAlignment="1" applyProtection="1">
      <alignment vertical="center"/>
      <protection locked="0"/>
    </xf>
    <xf numFmtId="0" fontId="14" fillId="3" borderId="0" xfId="0" applyFont="1" applyFill="1" applyBorder="1" applyAlignment="1" applyProtection="1">
      <alignment vertical="center"/>
    </xf>
    <xf numFmtId="49" fontId="14" fillId="3" borderId="0" xfId="0" applyNumberFormat="1" applyFont="1" applyFill="1" applyBorder="1" applyAlignment="1" applyProtection="1">
      <alignment vertical="center"/>
      <protection locked="0"/>
    </xf>
    <xf numFmtId="0" fontId="2" fillId="3" borderId="0" xfId="0" applyFont="1" applyFill="1" applyBorder="1" applyAlignment="1" applyProtection="1">
      <alignment vertical="center"/>
    </xf>
    <xf numFmtId="0" fontId="6" fillId="3" borderId="13" xfId="0" applyFont="1" applyFill="1" applyBorder="1" applyProtection="1">
      <alignment vertical="center"/>
    </xf>
    <xf numFmtId="0" fontId="6" fillId="3" borderId="14" xfId="0" applyFont="1" applyFill="1" applyBorder="1" applyProtection="1">
      <alignment vertical="center"/>
    </xf>
    <xf numFmtId="0" fontId="6" fillId="3" borderId="15" xfId="0" applyFont="1" applyFill="1" applyBorder="1" applyProtection="1">
      <alignment vertical="center"/>
    </xf>
    <xf numFmtId="0" fontId="6" fillId="3" borderId="17" xfId="0" applyFont="1" applyFill="1" applyBorder="1" applyProtection="1">
      <alignment vertical="center"/>
    </xf>
    <xf numFmtId="0" fontId="9" fillId="3" borderId="0" xfId="0" applyFont="1" applyFill="1" applyBorder="1" applyAlignment="1" applyProtection="1">
      <alignment vertical="top" wrapText="1"/>
    </xf>
    <xf numFmtId="0" fontId="4" fillId="3" borderId="0" xfId="0" applyFont="1" applyFill="1" applyBorder="1" applyAlignment="1" applyProtection="1">
      <alignment vertical="top" wrapText="1"/>
    </xf>
    <xf numFmtId="0" fontId="9" fillId="3" borderId="0" xfId="0" applyFont="1" applyFill="1" applyBorder="1" applyAlignment="1" applyProtection="1">
      <alignment horizontal="left" vertical="top" wrapText="1"/>
    </xf>
    <xf numFmtId="0" fontId="3" fillId="3" borderId="0" xfId="0" applyFont="1" applyFill="1" applyProtection="1">
      <alignment vertical="center"/>
    </xf>
    <xf numFmtId="0" fontId="5" fillId="3" borderId="16" xfId="0" applyFont="1" applyFill="1" applyBorder="1" applyAlignment="1" applyProtection="1">
      <alignment vertical="center"/>
    </xf>
    <xf numFmtId="49" fontId="6" fillId="3" borderId="0" xfId="0" applyNumberFormat="1" applyFont="1" applyFill="1" applyBorder="1" applyAlignment="1" applyProtection="1">
      <alignment horizontal="center" vertical="center"/>
    </xf>
    <xf numFmtId="0" fontId="6" fillId="3" borderId="16" xfId="0" applyFont="1" applyFill="1" applyBorder="1" applyProtection="1">
      <alignment vertical="center"/>
    </xf>
    <xf numFmtId="0" fontId="9" fillId="3" borderId="16" xfId="0" applyFont="1" applyFill="1" applyBorder="1" applyAlignment="1" applyProtection="1">
      <alignment vertical="top" wrapText="1"/>
    </xf>
    <xf numFmtId="0" fontId="3" fillId="3" borderId="0" xfId="0" applyFont="1" applyFill="1" applyBorder="1" applyProtection="1">
      <alignment vertical="center"/>
    </xf>
    <xf numFmtId="0" fontId="4" fillId="3" borderId="16" xfId="0" applyFont="1" applyFill="1" applyBorder="1" applyAlignment="1" applyProtection="1">
      <alignment vertical="top" wrapText="1"/>
    </xf>
    <xf numFmtId="0" fontId="3" fillId="3" borderId="17" xfId="0" applyFont="1" applyFill="1" applyBorder="1" applyProtection="1">
      <alignment vertical="center"/>
    </xf>
    <xf numFmtId="0" fontId="9" fillId="3" borderId="16" xfId="0" applyFont="1" applyFill="1" applyBorder="1" applyAlignment="1" applyProtection="1">
      <alignment horizontal="left" vertical="top" wrapText="1"/>
    </xf>
    <xf numFmtId="0" fontId="10" fillId="3" borderId="0" xfId="0" applyFont="1" applyFill="1" applyProtection="1">
      <alignment vertical="center"/>
    </xf>
    <xf numFmtId="0" fontId="3" fillId="3" borderId="16" xfId="0" applyFont="1" applyFill="1" applyBorder="1" applyProtection="1">
      <alignment vertical="center"/>
    </xf>
    <xf numFmtId="0" fontId="15" fillId="0" borderId="0" xfId="0" applyFont="1" applyFill="1" applyProtection="1">
      <alignment vertical="center"/>
    </xf>
    <xf numFmtId="0" fontId="0" fillId="2" borderId="0" xfId="0" applyFill="1">
      <alignment vertical="center"/>
    </xf>
    <xf numFmtId="0" fontId="3" fillId="0" borderId="0" xfId="0" applyFont="1" applyFill="1" applyBorder="1" applyProtection="1">
      <alignment vertical="center"/>
    </xf>
    <xf numFmtId="0" fontId="15" fillId="0" borderId="0" xfId="0" applyFont="1" applyFill="1" applyBorder="1" applyProtection="1">
      <alignment vertical="center"/>
    </xf>
    <xf numFmtId="0" fontId="5"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49" fontId="2" fillId="0" borderId="0" xfId="0" applyNumberFormat="1" applyFont="1" applyFill="1" applyBorder="1" applyAlignment="1" applyProtection="1">
      <alignment vertical="center"/>
      <protection locked="0"/>
    </xf>
    <xf numFmtId="0" fontId="14" fillId="0" borderId="0" xfId="0" applyFont="1" applyFill="1" applyBorder="1" applyAlignment="1" applyProtection="1">
      <alignment vertical="center"/>
    </xf>
    <xf numFmtId="49" fontId="14"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vertical="top" wrapText="1"/>
    </xf>
    <xf numFmtId="0" fontId="16" fillId="0" borderId="0" xfId="0" applyFont="1" applyFill="1" applyBorder="1" applyAlignment="1" applyProtection="1">
      <alignment vertical="center"/>
    </xf>
    <xf numFmtId="0" fontId="12" fillId="0" borderId="0" xfId="0" applyFont="1" applyFill="1" applyBorder="1" applyAlignment="1"/>
    <xf numFmtId="0" fontId="14" fillId="0" borderId="0" xfId="0" applyFont="1" applyFill="1" applyBorder="1" applyAlignment="1" applyProtection="1">
      <alignment vertical="center" wrapText="1"/>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1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6"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5" fillId="0" borderId="8" xfId="0" applyFont="1" applyFill="1" applyBorder="1" applyAlignment="1" applyProtection="1">
      <alignment vertical="center"/>
    </xf>
    <xf numFmtId="0" fontId="18" fillId="3" borderId="0" xfId="0" applyFont="1" applyFill="1" applyAlignment="1" applyProtection="1">
      <alignment horizontal="left" vertical="center"/>
    </xf>
    <xf numFmtId="0" fontId="0" fillId="0" borderId="0" xfId="0" applyAlignment="1">
      <alignment horizontal="lef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0" fontId="6" fillId="0" borderId="0" xfId="0" applyFont="1" applyFill="1" applyProtection="1">
      <alignment vertical="center"/>
    </xf>
    <xf numFmtId="0" fontId="20" fillId="0" borderId="0" xfId="0" applyFont="1" applyFill="1" applyBorder="1" applyAlignment="1" applyProtection="1">
      <alignment vertical="center" wrapText="1"/>
    </xf>
    <xf numFmtId="0" fontId="0" fillId="0" borderId="0" xfId="0" applyFill="1">
      <alignment vertical="center"/>
    </xf>
    <xf numFmtId="0" fontId="28" fillId="0" borderId="0" xfId="0" applyFont="1" applyFill="1" applyBorder="1" applyProtection="1">
      <alignment vertical="center"/>
    </xf>
    <xf numFmtId="0" fontId="20" fillId="0" borderId="11" xfId="0" applyFont="1" applyFill="1" applyBorder="1" applyProtection="1">
      <alignment vertical="center"/>
    </xf>
    <xf numFmtId="0" fontId="20" fillId="0" borderId="12" xfId="0" applyFont="1" applyFill="1" applyBorder="1" applyProtection="1">
      <alignment vertical="center"/>
    </xf>
    <xf numFmtId="0" fontId="29" fillId="0" borderId="0" xfId="0" applyFont="1" applyFill="1" applyBorder="1" applyAlignment="1" applyProtection="1">
      <alignment vertical="center" wrapText="1"/>
    </xf>
    <xf numFmtId="0" fontId="29" fillId="0" borderId="11" xfId="0" applyFont="1" applyFill="1" applyBorder="1" applyProtection="1">
      <alignment vertical="center"/>
    </xf>
    <xf numFmtId="0" fontId="15" fillId="0" borderId="0" xfId="0" applyFont="1" applyFill="1" applyBorder="1" applyAlignment="1" applyProtection="1">
      <alignment vertical="top"/>
    </xf>
    <xf numFmtId="0" fontId="18"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wrapText="1"/>
    </xf>
    <xf numFmtId="0" fontId="0" fillId="0" borderId="0" xfId="0" applyAlignment="1">
      <alignment vertical="center" wrapText="1"/>
    </xf>
    <xf numFmtId="0" fontId="15" fillId="0" borderId="0" xfId="0" applyFont="1" applyFill="1" applyBorder="1" applyAlignment="1" applyProtection="1">
      <alignment horizontal="left" vertical="center"/>
    </xf>
    <xf numFmtId="0" fontId="28" fillId="0" borderId="0" xfId="0" applyFont="1" applyFill="1" applyBorder="1" applyAlignment="1" applyProtection="1">
      <alignment vertical="center" wrapText="1"/>
    </xf>
    <xf numFmtId="0" fontId="3" fillId="0" borderId="0" xfId="0" applyFont="1" applyFill="1" applyAlignment="1" applyProtection="1">
      <alignment vertical="center" wrapText="1"/>
    </xf>
    <xf numFmtId="0" fontId="0" fillId="0" borderId="0" xfId="0" applyFill="1" applyAlignment="1">
      <alignment vertical="center" wrapText="1"/>
    </xf>
    <xf numFmtId="0" fontId="0" fillId="0" borderId="0" xfId="0" applyFill="1" applyBorder="1">
      <alignment vertical="center"/>
    </xf>
    <xf numFmtId="0" fontId="0" fillId="0" borderId="0" xfId="0" applyFill="1" applyBorder="1" applyAlignment="1">
      <alignment vertical="center" wrapText="1"/>
    </xf>
    <xf numFmtId="49" fontId="18" fillId="0" borderId="0" xfId="0" applyNumberFormat="1" applyFont="1" applyFill="1" applyBorder="1" applyAlignment="1" applyProtection="1">
      <alignment vertical="center"/>
    </xf>
    <xf numFmtId="0" fontId="33" fillId="0" borderId="0" xfId="0" applyFont="1" applyFill="1" applyBorder="1" applyAlignment="1" applyProtection="1">
      <alignment vertical="center" wrapText="1"/>
    </xf>
    <xf numFmtId="0" fontId="24" fillId="0" borderId="0" xfId="0" applyFont="1" applyFill="1" applyBorder="1" applyProtection="1">
      <alignment vertical="center"/>
    </xf>
    <xf numFmtId="0" fontId="25" fillId="0" borderId="0" xfId="0" applyFont="1" applyFill="1" applyBorder="1" applyProtection="1">
      <alignment vertical="center"/>
    </xf>
    <xf numFmtId="0" fontId="18" fillId="0" borderId="0" xfId="0" applyFont="1" applyFill="1" applyBorder="1" applyAlignment="1" applyProtection="1">
      <alignment vertical="top" wrapText="1"/>
    </xf>
    <xf numFmtId="0" fontId="0" fillId="0" borderId="0" xfId="0" applyFill="1" applyBorder="1" applyAlignment="1">
      <alignment vertical="center"/>
    </xf>
    <xf numFmtId="0" fontId="0" fillId="0" borderId="0" xfId="0" applyFill="1" applyAlignment="1">
      <alignment vertical="center"/>
    </xf>
    <xf numFmtId="0" fontId="27" fillId="0" borderId="11" xfId="0" applyFont="1" applyBorder="1" applyAlignment="1">
      <alignment vertical="center"/>
    </xf>
    <xf numFmtId="0" fontId="3" fillId="0" borderId="16" xfId="0" applyFont="1" applyFill="1" applyBorder="1" applyProtection="1">
      <alignment vertical="center"/>
    </xf>
    <xf numFmtId="0" fontId="3" fillId="0" borderId="17" xfId="0" applyFont="1" applyFill="1" applyBorder="1" applyProtection="1">
      <alignment vertical="center"/>
    </xf>
    <xf numFmtId="0" fontId="3" fillId="0" borderId="18" xfId="0" applyFont="1" applyFill="1" applyBorder="1" applyProtection="1">
      <alignment vertical="center"/>
    </xf>
    <xf numFmtId="0" fontId="3" fillId="0" borderId="19" xfId="0" applyFont="1" applyFill="1" applyBorder="1" applyProtection="1">
      <alignment vertical="center"/>
    </xf>
    <xf numFmtId="0" fontId="3" fillId="0" borderId="20" xfId="0" applyFont="1" applyFill="1" applyBorder="1" applyProtection="1">
      <alignment vertical="center"/>
    </xf>
    <xf numFmtId="0" fontId="2" fillId="0" borderId="0" xfId="0" applyFont="1" applyFill="1" applyProtection="1">
      <alignment vertical="center"/>
    </xf>
    <xf numFmtId="0" fontId="28" fillId="0" borderId="0" xfId="0" applyFont="1" applyFill="1" applyProtection="1">
      <alignment vertical="center"/>
    </xf>
    <xf numFmtId="0" fontId="34" fillId="0" borderId="0" xfId="0" applyFont="1" applyFill="1">
      <alignment vertical="center"/>
    </xf>
    <xf numFmtId="0" fontId="16"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6" fillId="0" borderId="0" xfId="0" applyFont="1" applyFill="1" applyBorder="1" applyAlignment="1" applyProtection="1">
      <alignment vertical="center"/>
    </xf>
    <xf numFmtId="0" fontId="34" fillId="0" borderId="0" xfId="0" applyFont="1">
      <alignment vertical="center"/>
    </xf>
    <xf numFmtId="0" fontId="28" fillId="3" borderId="0" xfId="0" applyFont="1" applyFill="1" applyAlignment="1" applyProtection="1">
      <alignment horizontal="left" vertical="center"/>
    </xf>
    <xf numFmtId="0" fontId="34" fillId="0" borderId="0" xfId="0" applyFont="1" applyAlignment="1">
      <alignment horizontal="left" vertical="center"/>
    </xf>
    <xf numFmtId="0" fontId="28" fillId="3" borderId="0" xfId="0" applyFont="1" applyFill="1" applyProtection="1">
      <alignment vertical="center"/>
    </xf>
    <xf numFmtId="0" fontId="19" fillId="0" borderId="11" xfId="0" applyFont="1" applyFill="1" applyBorder="1" applyProtection="1">
      <alignment vertical="center"/>
    </xf>
    <xf numFmtId="0" fontId="19" fillId="0" borderId="12" xfId="0" applyFont="1" applyFill="1" applyBorder="1" applyProtection="1">
      <alignment vertical="center"/>
    </xf>
    <xf numFmtId="0" fontId="26" fillId="0" borderId="8" xfId="0" applyFont="1" applyFill="1" applyBorder="1" applyAlignment="1" applyProtection="1">
      <alignment vertical="center"/>
    </xf>
    <xf numFmtId="0" fontId="26" fillId="0" borderId="9" xfId="0" applyFont="1" applyFill="1" applyBorder="1" applyAlignment="1" applyProtection="1">
      <alignment vertical="center"/>
    </xf>
    <xf numFmtId="0" fontId="26" fillId="0" borderId="0" xfId="0" applyFont="1" applyFill="1" applyBorder="1" applyAlignment="1" applyProtection="1">
      <alignment vertical="top" wrapText="1"/>
    </xf>
    <xf numFmtId="0" fontId="26" fillId="0" borderId="8" xfId="0" applyFont="1" applyFill="1" applyBorder="1" applyAlignment="1" applyProtection="1">
      <alignment vertical="top"/>
    </xf>
    <xf numFmtId="0" fontId="18" fillId="0" borderId="8" xfId="0" applyFont="1" applyFill="1" applyBorder="1" applyAlignment="1" applyProtection="1">
      <alignment vertical="top" wrapText="1"/>
    </xf>
    <xf numFmtId="0" fontId="15" fillId="0" borderId="0" xfId="0" applyFont="1" applyFill="1" applyBorder="1" applyAlignment="1" applyProtection="1">
      <alignment vertical="center"/>
    </xf>
    <xf numFmtId="0" fontId="37" fillId="0" borderId="0" xfId="0" applyFont="1" applyProtection="1">
      <alignment vertical="center"/>
    </xf>
    <xf numFmtId="0" fontId="37" fillId="4" borderId="1" xfId="0" applyFont="1" applyFill="1" applyBorder="1" applyAlignment="1" applyProtection="1">
      <alignment vertical="center"/>
    </xf>
    <xf numFmtId="0" fontId="0" fillId="0" borderId="23" xfId="0" applyBorder="1">
      <alignment vertical="center"/>
    </xf>
    <xf numFmtId="0" fontId="38" fillId="0" borderId="0" xfId="0" applyFont="1" applyAlignment="1">
      <alignment horizontal="lef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4" fillId="0" borderId="7" xfId="0" applyFont="1" applyBorder="1">
      <alignment vertical="center"/>
    </xf>
    <xf numFmtId="0" fontId="34" fillId="0" borderId="9" xfId="0" applyFont="1" applyBorder="1">
      <alignment vertical="center"/>
    </xf>
    <xf numFmtId="0" fontId="34" fillId="0" borderId="2" xfId="0" applyFont="1" applyBorder="1">
      <alignment vertical="center"/>
    </xf>
    <xf numFmtId="0" fontId="34" fillId="0" borderId="5" xfId="0" applyFont="1" applyBorder="1">
      <alignment vertical="center"/>
    </xf>
    <xf numFmtId="0" fontId="15" fillId="0" borderId="0" xfId="0" applyFont="1" applyFill="1" applyBorder="1" applyAlignment="1" applyProtection="1">
      <alignment horizontal="center" vertical="top"/>
    </xf>
    <xf numFmtId="0" fontId="0" fillId="0" borderId="0" xfId="0" applyBorder="1" applyAlignment="1">
      <alignment horizontal="left" vertical="center"/>
    </xf>
    <xf numFmtId="0" fontId="0" fillId="0" borderId="0" xfId="0" applyBorder="1">
      <alignment vertical="center"/>
    </xf>
    <xf numFmtId="0" fontId="34" fillId="0" borderId="0" xfId="0" applyFont="1" applyBorder="1">
      <alignment vertical="center"/>
    </xf>
    <xf numFmtId="0" fontId="40" fillId="0" borderId="0" xfId="0" applyFont="1" applyBorder="1">
      <alignment vertical="center"/>
    </xf>
    <xf numFmtId="0" fontId="0" fillId="0" borderId="0" xfId="0" applyAlignment="1">
      <alignment horizontal="center" vertical="center"/>
    </xf>
    <xf numFmtId="0" fontId="0" fillId="0" borderId="31" xfId="0" applyBorder="1">
      <alignment vertical="center"/>
    </xf>
    <xf numFmtId="0" fontId="0" fillId="0" borderId="32" xfId="0" applyBorder="1">
      <alignment vertical="center"/>
    </xf>
    <xf numFmtId="0" fontId="0" fillId="0" borderId="24" xfId="0" applyFill="1" applyBorder="1">
      <alignment vertical="center"/>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0" fontId="0" fillId="0" borderId="0" xfId="0" applyFill="1" applyAlignment="1">
      <alignment horizontal="center" vertical="center"/>
    </xf>
    <xf numFmtId="0" fontId="25" fillId="0" borderId="3" xfId="0" applyFont="1" applyFill="1" applyBorder="1" applyProtection="1">
      <alignment vertical="center"/>
    </xf>
    <xf numFmtId="0" fontId="41" fillId="0" borderId="0" xfId="0" applyFont="1" applyBorder="1" applyAlignment="1">
      <alignment horizontal="left" vertical="center"/>
    </xf>
    <xf numFmtId="0" fontId="42" fillId="0" borderId="0" xfId="0" applyFont="1" applyFill="1" applyAlignment="1">
      <alignment horizontal="center" vertical="center"/>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29" fillId="0" borderId="10" xfId="0" applyFont="1" applyFill="1" applyBorder="1" applyProtection="1">
      <alignment vertical="center"/>
    </xf>
    <xf numFmtId="0" fontId="0" fillId="0" borderId="26" xfId="0" applyFill="1" applyBorder="1">
      <alignment vertical="center"/>
    </xf>
    <xf numFmtId="0" fontId="34" fillId="0" borderId="8" xfId="0" applyFont="1" applyBorder="1">
      <alignment vertical="center"/>
    </xf>
    <xf numFmtId="0" fontId="34" fillId="0" borderId="0" xfId="0" applyFont="1" applyBorder="1" applyAlignment="1">
      <alignment horizontal="right"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0" fillId="0" borderId="0" xfId="0" applyFill="1" applyAlignment="1">
      <alignment horizontal="right" vertical="center"/>
    </xf>
    <xf numFmtId="0" fontId="0" fillId="0" borderId="0" xfId="0" applyFill="1" applyBorder="1" applyAlignment="1">
      <alignment horizontal="center" vertical="center"/>
    </xf>
    <xf numFmtId="0" fontId="0" fillId="0" borderId="19" xfId="0" applyFill="1" applyBorder="1">
      <alignment vertical="center"/>
    </xf>
    <xf numFmtId="0" fontId="0" fillId="0" borderId="14" xfId="0" applyFill="1" applyBorder="1">
      <alignment vertical="center"/>
    </xf>
    <xf numFmtId="0" fontId="28" fillId="2" borderId="0" xfId="0" applyFont="1" applyFill="1" applyBorder="1" applyAlignment="1" applyProtection="1">
      <alignment vertical="center"/>
    </xf>
    <xf numFmtId="0" fontId="29" fillId="2" borderId="19" xfId="0" applyFont="1" applyFill="1" applyBorder="1" applyAlignment="1" applyProtection="1">
      <alignment vertical="center"/>
    </xf>
    <xf numFmtId="0" fontId="28" fillId="2" borderId="19" xfId="0" applyFont="1" applyFill="1" applyBorder="1" applyAlignment="1" applyProtection="1">
      <alignment vertical="center"/>
    </xf>
    <xf numFmtId="0" fontId="0" fillId="0" borderId="19" xfId="0" applyBorder="1">
      <alignment vertical="center"/>
    </xf>
    <xf numFmtId="0" fontId="0" fillId="0" borderId="14" xfId="0" applyBorder="1">
      <alignment vertical="center"/>
    </xf>
    <xf numFmtId="0" fontId="28" fillId="2" borderId="14" xfId="0" applyFont="1" applyFill="1" applyBorder="1" applyAlignment="1" applyProtection="1">
      <alignment vertical="center"/>
    </xf>
    <xf numFmtId="0" fontId="26" fillId="0" borderId="11" xfId="0" applyFont="1" applyFill="1" applyBorder="1" applyAlignment="1" applyProtection="1">
      <alignment vertical="center" wrapText="1"/>
    </xf>
    <xf numFmtId="0" fontId="11" fillId="0" borderId="10" xfId="0" applyFont="1" applyFill="1" applyBorder="1">
      <alignment vertical="center"/>
    </xf>
    <xf numFmtId="0" fontId="27" fillId="0" borderId="11" xfId="0" applyFont="1" applyFill="1" applyBorder="1" applyAlignment="1">
      <alignment vertical="center"/>
    </xf>
    <xf numFmtId="0" fontId="0" fillId="0" borderId="22" xfId="0" applyFill="1" applyBorder="1" applyAlignment="1">
      <alignment vertical="center"/>
    </xf>
    <xf numFmtId="0" fontId="40" fillId="0" borderId="0" xfId="0" applyFont="1" applyFill="1">
      <alignment vertical="center"/>
    </xf>
    <xf numFmtId="0" fontId="37" fillId="5" borderId="1" xfId="0" applyFont="1" applyFill="1" applyBorder="1" applyAlignment="1" applyProtection="1">
      <alignment vertical="center"/>
    </xf>
    <xf numFmtId="0" fontId="15" fillId="0" borderId="0" xfId="0" applyFont="1" applyFill="1" applyBorder="1" applyAlignment="1" applyProtection="1">
      <alignment horizontal="left" vertical="center"/>
    </xf>
    <xf numFmtId="0" fontId="37" fillId="4" borderId="1" xfId="0" applyFont="1" applyFill="1" applyBorder="1" applyAlignment="1" applyProtection="1">
      <alignment vertical="center"/>
      <protection locked="0"/>
    </xf>
    <xf numFmtId="0" fontId="39" fillId="0" borderId="1" xfId="0" applyFont="1" applyBorder="1" applyAlignment="1" applyProtection="1">
      <alignment vertical="center"/>
      <protection locked="0"/>
    </xf>
    <xf numFmtId="0" fontId="0" fillId="0" borderId="1" xfId="0" applyBorder="1" applyProtection="1">
      <alignment vertical="center"/>
      <protection locked="0"/>
    </xf>
    <xf numFmtId="0" fontId="0" fillId="0" borderId="23" xfId="0" applyBorder="1" applyProtection="1">
      <alignment vertical="center"/>
      <protection locked="0"/>
    </xf>
    <xf numFmtId="0" fontId="0" fillId="0" borderId="23" xfId="0" applyBorder="1" applyAlignment="1" applyProtection="1">
      <alignment horizontal="left" vertical="center"/>
      <protection locked="0"/>
    </xf>
    <xf numFmtId="0" fontId="34" fillId="0" borderId="23" xfId="0" applyFont="1" applyBorder="1" applyProtection="1">
      <alignment vertical="center"/>
      <protection locked="0"/>
    </xf>
    <xf numFmtId="0" fontId="34" fillId="0" borderId="24" xfId="0" applyFont="1" applyBorder="1" applyProtection="1">
      <alignment vertical="center"/>
      <protection locked="0"/>
    </xf>
    <xf numFmtId="0" fontId="34" fillId="0" borderId="25" xfId="0" applyFont="1" applyBorder="1" applyProtection="1">
      <alignment vertical="center"/>
      <protection locked="0"/>
    </xf>
    <xf numFmtId="0" fontId="34" fillId="0" borderId="26" xfId="0" applyFont="1" applyBorder="1" applyProtection="1">
      <alignment vertical="center"/>
      <protection locked="0"/>
    </xf>
    <xf numFmtId="0" fontId="34" fillId="0" borderId="27" xfId="0" applyFont="1" applyBorder="1" applyProtection="1">
      <alignment vertical="center"/>
      <protection locked="0"/>
    </xf>
    <xf numFmtId="0" fontId="34" fillId="0" borderId="28" xfId="0" applyFont="1" applyBorder="1" applyProtection="1">
      <alignment vertical="center"/>
      <protection locked="0"/>
    </xf>
    <xf numFmtId="0" fontId="34" fillId="0" borderId="29" xfId="0" applyFont="1" applyBorder="1" applyProtection="1">
      <alignment vertical="center"/>
      <protection locked="0"/>
    </xf>
    <xf numFmtId="0" fontId="0" fillId="0" borderId="22" xfId="0" applyBorder="1" applyProtection="1">
      <alignment vertical="center"/>
      <protection locked="0"/>
    </xf>
    <xf numFmtId="0" fontId="41" fillId="0" borderId="10" xfId="0" applyFont="1" applyBorder="1" applyAlignment="1" applyProtection="1">
      <alignment horizontal="left" vertical="center"/>
      <protection locked="0"/>
    </xf>
    <xf numFmtId="0" fontId="34" fillId="0" borderId="30" xfId="0" applyFont="1" applyBorder="1" applyProtection="1">
      <alignment vertical="center"/>
      <protection locked="0"/>
    </xf>
    <xf numFmtId="0" fontId="40" fillId="0" borderId="25" xfId="0" applyFont="1" applyBorder="1" applyProtection="1">
      <alignment vertical="center"/>
      <protection locked="0"/>
    </xf>
    <xf numFmtId="0" fontId="34" fillId="0" borderId="35" xfId="0" applyFont="1" applyBorder="1" applyProtection="1">
      <alignment vertical="center"/>
      <protection locked="0"/>
    </xf>
    <xf numFmtId="0" fontId="40" fillId="0" borderId="0" xfId="0" applyFont="1" applyBorder="1" applyProtection="1">
      <alignment vertical="center"/>
      <protection locked="0"/>
    </xf>
    <xf numFmtId="0" fontId="34" fillId="0" borderId="33" xfId="0" applyFont="1" applyBorder="1" applyProtection="1">
      <alignment vertical="center"/>
      <protection locked="0"/>
    </xf>
    <xf numFmtId="0" fontId="34" fillId="0" borderId="0" xfId="0" applyFont="1" applyBorder="1" applyProtection="1">
      <alignment vertical="center"/>
      <protection locked="0"/>
    </xf>
    <xf numFmtId="0" fontId="34" fillId="0" borderId="34" xfId="0" applyFont="1" applyBorder="1" applyProtection="1">
      <alignment vertical="center"/>
      <protection locked="0"/>
    </xf>
    <xf numFmtId="0" fontId="34" fillId="0" borderId="36" xfId="0" applyFont="1" applyBorder="1" applyProtection="1">
      <alignment vertical="center"/>
      <protection locked="0"/>
    </xf>
    <xf numFmtId="0" fontId="40" fillId="0" borderId="28" xfId="0" applyFont="1" applyBorder="1" applyProtection="1">
      <alignment vertical="center"/>
      <protection locked="0"/>
    </xf>
    <xf numFmtId="0" fontId="37" fillId="0" borderId="1" xfId="0" applyFont="1" applyFill="1" applyBorder="1" applyProtection="1">
      <alignment vertical="center"/>
      <protection locked="0"/>
    </xf>
    <xf numFmtId="0" fontId="0" fillId="0" borderId="0" xfId="0" applyFill="1" applyProtection="1">
      <alignment vertical="center"/>
      <protection locked="0"/>
    </xf>
    <xf numFmtId="0" fontId="0" fillId="0" borderId="24" xfId="0" applyFill="1" applyBorder="1" applyProtection="1">
      <alignment vertical="center"/>
      <protection locked="0"/>
    </xf>
    <xf numFmtId="0" fontId="0" fillId="0" borderId="25" xfId="0" applyFill="1" applyBorder="1" applyProtection="1">
      <alignment vertical="center"/>
      <protection locked="0"/>
    </xf>
    <xf numFmtId="0" fontId="0" fillId="0" borderId="31"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30" xfId="0" applyFill="1" applyBorder="1" applyProtection="1">
      <alignment vertical="center"/>
      <protection locked="0"/>
    </xf>
    <xf numFmtId="0" fontId="0" fillId="0" borderId="33" xfId="0" applyFill="1" applyBorder="1" applyProtection="1">
      <alignment vertical="center"/>
      <protection locked="0"/>
    </xf>
    <xf numFmtId="0" fontId="0" fillId="0" borderId="0" xfId="0" applyFill="1" applyBorder="1" applyProtection="1">
      <alignment vertical="center"/>
      <protection locked="0"/>
    </xf>
    <xf numFmtId="0" fontId="0" fillId="0" borderId="35" xfId="0" applyFill="1" applyBorder="1" applyProtection="1">
      <alignment vertical="center"/>
      <protection locked="0"/>
    </xf>
    <xf numFmtId="0" fontId="0" fillId="0" borderId="27" xfId="0" applyFill="1" applyBorder="1" applyProtection="1">
      <alignment vertical="center"/>
      <protection locked="0"/>
    </xf>
    <xf numFmtId="0" fontId="0" fillId="0" borderId="28" xfId="0" applyFill="1" applyBorder="1" applyProtection="1">
      <alignment vertical="center"/>
      <protection locked="0"/>
    </xf>
    <xf numFmtId="0" fontId="0" fillId="0" borderId="36" xfId="0" applyFill="1" applyBorder="1" applyProtection="1">
      <alignment vertical="center"/>
      <protection locked="0"/>
    </xf>
    <xf numFmtId="0" fontId="0" fillId="0" borderId="32" xfId="0" applyFill="1" applyBorder="1" applyProtection="1">
      <alignment vertical="center"/>
      <protection locked="0"/>
    </xf>
    <xf numFmtId="0" fontId="0" fillId="0" borderId="31" xfId="0" applyFill="1" applyBorder="1" applyProtection="1">
      <alignment vertical="center"/>
      <protection locked="0"/>
    </xf>
    <xf numFmtId="0" fontId="0" fillId="0" borderId="23" xfId="0" applyFill="1" applyBorder="1" applyProtection="1">
      <alignment vertical="center"/>
      <protection locked="0"/>
    </xf>
    <xf numFmtId="0" fontId="0" fillId="0" borderId="36" xfId="0" applyBorder="1" applyProtection="1">
      <alignment vertical="center"/>
      <protection locked="0"/>
    </xf>
    <xf numFmtId="0" fontId="0" fillId="0" borderId="22" xfId="0" applyFill="1" applyBorder="1" applyProtection="1">
      <alignment vertical="center"/>
      <protection locked="0"/>
    </xf>
    <xf numFmtId="0" fontId="43" fillId="0" borderId="1" xfId="0" applyFont="1" applyFill="1" applyBorder="1" applyProtection="1">
      <alignment vertical="center"/>
      <protection locked="0"/>
    </xf>
    <xf numFmtId="0" fontId="41" fillId="0" borderId="37" xfId="0" applyFont="1" applyBorder="1" applyAlignment="1" applyProtection="1">
      <alignment horizontal="left" vertical="center"/>
      <protection locked="0"/>
    </xf>
    <xf numFmtId="0" fontId="0" fillId="0" borderId="26" xfId="0" applyFill="1" applyBorder="1" applyProtection="1">
      <alignment vertical="center"/>
      <protection locked="0"/>
    </xf>
    <xf numFmtId="0" fontId="41" fillId="0" borderId="1" xfId="0" applyFont="1" applyBorder="1" applyAlignment="1" applyProtection="1">
      <alignment horizontal="left" vertical="center"/>
      <protection locked="0"/>
    </xf>
    <xf numFmtId="0" fontId="41" fillId="0" borderId="38" xfId="0" applyFont="1" applyFill="1" applyBorder="1" applyAlignment="1" applyProtection="1">
      <alignment horizontal="left" vertical="center"/>
      <protection locked="0"/>
    </xf>
    <xf numFmtId="0" fontId="34" fillId="0" borderId="22" xfId="0" applyFont="1" applyBorder="1" applyProtection="1">
      <alignment vertical="center"/>
      <protection locked="0"/>
    </xf>
    <xf numFmtId="0" fontId="41" fillId="0" borderId="1" xfId="0" applyFont="1" applyFill="1" applyBorder="1" applyAlignment="1" applyProtection="1">
      <alignment horizontal="left" vertical="center"/>
      <protection locked="0"/>
    </xf>
    <xf numFmtId="0" fontId="0" fillId="0" borderId="3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NumberFormat="1" applyFont="1" applyBorder="1" applyAlignment="1" applyProtection="1">
      <alignment vertical="center"/>
      <protection locked="0"/>
    </xf>
    <xf numFmtId="0" fontId="0" fillId="0" borderId="29" xfId="0" applyNumberFormat="1" applyFont="1" applyBorder="1" applyAlignment="1" applyProtection="1">
      <alignment vertical="center"/>
      <protection locked="0"/>
    </xf>
    <xf numFmtId="0" fontId="0" fillId="0" borderId="25" xfId="0" applyFont="1" applyBorder="1" applyProtection="1">
      <alignment vertical="center"/>
      <protection locked="0"/>
    </xf>
    <xf numFmtId="0" fontId="0" fillId="0" borderId="0" xfId="0" applyFont="1" applyBorder="1" applyProtection="1">
      <alignment vertical="center"/>
      <protection locked="0"/>
    </xf>
    <xf numFmtId="0" fontId="0" fillId="0" borderId="28" xfId="0" applyFont="1" applyBorder="1" applyProtection="1">
      <alignment vertical="center"/>
      <protection locked="0"/>
    </xf>
    <xf numFmtId="0" fontId="40" fillId="0" borderId="24" xfId="0" applyFont="1" applyBorder="1" applyProtection="1">
      <alignment vertical="center"/>
      <protection locked="0"/>
    </xf>
    <xf numFmtId="0" fontId="0" fillId="0" borderId="24" xfId="0" applyNumberFormat="1" applyFont="1" applyBorder="1" applyAlignment="1" applyProtection="1">
      <alignment vertical="center"/>
      <protection locked="0"/>
    </xf>
    <xf numFmtId="0" fontId="0" fillId="0" borderId="26" xfId="0" applyNumberFormat="1" applyFont="1" applyBorder="1" applyAlignment="1" applyProtection="1">
      <alignment vertical="center"/>
      <protection locked="0"/>
    </xf>
    <xf numFmtId="0" fontId="40" fillId="0" borderId="33" xfId="0" applyFont="1" applyBorder="1" applyProtection="1">
      <alignment vertical="center"/>
      <protection locked="0"/>
    </xf>
    <xf numFmtId="0" fontId="0" fillId="0" borderId="33" xfId="0" applyNumberFormat="1" applyFont="1" applyBorder="1" applyAlignment="1" applyProtection="1">
      <alignment vertical="center"/>
      <protection locked="0"/>
    </xf>
    <xf numFmtId="0" fontId="0" fillId="0" borderId="34" xfId="0" applyNumberFormat="1" applyFont="1" applyBorder="1" applyAlignment="1" applyProtection="1">
      <alignment vertical="center"/>
      <protection locked="0"/>
    </xf>
    <xf numFmtId="0" fontId="40" fillId="0" borderId="27" xfId="0" applyFont="1" applyBorder="1" applyProtection="1">
      <alignment vertical="center"/>
      <protection locked="0"/>
    </xf>
    <xf numFmtId="0" fontId="0" fillId="0" borderId="0" xfId="0" applyFill="1" applyProtection="1">
      <alignment vertical="center"/>
    </xf>
    <xf numFmtId="0" fontId="42" fillId="0" borderId="0" xfId="0" applyFont="1" applyFill="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1" xfId="0" applyFill="1" applyBorder="1" applyProtection="1">
      <alignment vertical="center"/>
      <protection locked="0"/>
    </xf>
    <xf numFmtId="0" fontId="37" fillId="0" borderId="39" xfId="0" applyFont="1" applyFill="1" applyBorder="1" applyProtection="1">
      <alignment vertical="center"/>
      <protection locked="0"/>
    </xf>
    <xf numFmtId="0" fontId="37" fillId="0" borderId="37" xfId="0" applyFont="1" applyFill="1" applyBorder="1" applyProtection="1">
      <alignment vertical="center"/>
      <protection locked="0"/>
    </xf>
    <xf numFmtId="0" fontId="37" fillId="0" borderId="40" xfId="0" applyFont="1" applyFill="1" applyBorder="1" applyProtection="1">
      <alignment vertical="center"/>
      <protection locked="0"/>
    </xf>
    <xf numFmtId="0" fontId="37" fillId="0" borderId="40" xfId="0" applyFont="1" applyBorder="1" applyProtection="1">
      <alignment vertical="center"/>
      <protection locked="0"/>
    </xf>
    <xf numFmtId="0" fontId="37" fillId="0" borderId="1" xfId="0" applyFont="1" applyBorder="1" applyProtection="1">
      <alignment vertical="center"/>
      <protection locked="0"/>
    </xf>
    <xf numFmtId="0" fontId="37" fillId="0" borderId="39" xfId="0" applyFont="1" applyBorder="1" applyProtection="1">
      <alignment vertical="center"/>
      <protection locked="0"/>
    </xf>
    <xf numFmtId="0" fontId="37" fillId="0" borderId="46" xfId="0" applyFont="1" applyFill="1" applyBorder="1" applyProtection="1">
      <alignment vertical="center"/>
      <protection locked="0"/>
    </xf>
    <xf numFmtId="0" fontId="37" fillId="0" borderId="37" xfId="0" applyFont="1"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4" xfId="0" applyBorder="1" applyProtection="1">
      <alignment vertical="center"/>
      <protection locked="0"/>
    </xf>
    <xf numFmtId="0" fontId="0" fillId="0" borderId="29" xfId="0" applyFill="1" applyBorder="1" applyProtection="1">
      <alignment vertical="center"/>
      <protection locked="0"/>
    </xf>
    <xf numFmtId="0" fontId="0" fillId="0" borderId="43" xfId="0" applyBorder="1" applyProtection="1">
      <alignment vertical="center"/>
      <protection locked="0"/>
    </xf>
    <xf numFmtId="0" fontId="0" fillId="0" borderId="45" xfId="0" applyBorder="1" applyProtection="1">
      <alignment vertical="center"/>
      <protection locked="0"/>
    </xf>
    <xf numFmtId="0" fontId="43" fillId="0" borderId="39" xfId="0" applyFont="1" applyFill="1" applyBorder="1" applyAlignment="1" applyProtection="1">
      <alignment vertical="center"/>
      <protection locked="0"/>
    </xf>
    <xf numFmtId="0" fontId="43" fillId="0" borderId="37" xfId="0" applyFont="1" applyFill="1" applyBorder="1" applyProtection="1">
      <alignment vertical="center"/>
      <protection locked="0"/>
    </xf>
    <xf numFmtId="0" fontId="43" fillId="0" borderId="1" xfId="0" applyFont="1" applyFill="1" applyBorder="1" applyAlignment="1" applyProtection="1">
      <alignment vertical="center"/>
      <protection locked="0"/>
    </xf>
    <xf numFmtId="0" fontId="43" fillId="0" borderId="37" xfId="0" applyFont="1" applyFill="1" applyBorder="1" applyAlignment="1" applyProtection="1">
      <alignment vertical="center"/>
      <protection locked="0"/>
    </xf>
    <xf numFmtId="0" fontId="0" fillId="0" borderId="26"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34"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3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29"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28" xfId="0" applyFill="1" applyBorder="1" applyAlignment="1" applyProtection="1">
      <alignment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36" xfId="0" applyFill="1" applyBorder="1" applyAlignment="1" applyProtection="1">
      <alignment vertical="center"/>
      <protection locked="0"/>
    </xf>
    <xf numFmtId="0" fontId="0" fillId="0" borderId="22" xfId="0" applyFill="1" applyBorder="1" applyAlignment="1" applyProtection="1">
      <alignment vertical="center"/>
      <protection locked="0"/>
    </xf>
    <xf numFmtId="0" fontId="0" fillId="0" borderId="31"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0" fillId="0" borderId="32" xfId="0" applyFill="1" applyBorder="1" applyAlignment="1" applyProtection="1">
      <alignment horizontal="center" vertical="center"/>
      <protection locked="0"/>
    </xf>
    <xf numFmtId="0" fontId="43" fillId="0" borderId="7" xfId="0" applyFont="1" applyFill="1" applyBorder="1" applyAlignment="1" applyProtection="1">
      <alignment vertical="center"/>
      <protection locked="0"/>
    </xf>
    <xf numFmtId="0" fontId="43" fillId="0" borderId="10" xfId="0" applyFont="1" applyFill="1" applyBorder="1" applyAlignment="1" applyProtection="1">
      <alignment vertical="center"/>
      <protection locked="0"/>
    </xf>
    <xf numFmtId="0" fontId="43" fillId="0" borderId="47" xfId="0" applyFont="1" applyFill="1" applyBorder="1" applyAlignment="1" applyProtection="1">
      <alignment vertical="center"/>
      <protection locked="0"/>
    </xf>
    <xf numFmtId="0" fontId="0" fillId="0" borderId="30" xfId="0" applyFill="1" applyBorder="1" applyAlignment="1" applyProtection="1">
      <alignment vertical="center"/>
      <protection locked="0"/>
    </xf>
    <xf numFmtId="0" fontId="0" fillId="0" borderId="35" xfId="0" applyFill="1" applyBorder="1" applyAlignment="1" applyProtection="1">
      <alignment vertical="center"/>
      <protection locked="0"/>
    </xf>
    <xf numFmtId="0" fontId="0" fillId="0" borderId="22" xfId="0" applyBorder="1" applyProtection="1">
      <alignment vertical="center"/>
    </xf>
    <xf numFmtId="0" fontId="0" fillId="0" borderId="22" xfId="0" applyFill="1" applyBorder="1" applyAlignment="1" applyProtection="1">
      <alignment horizontal="center" vertical="center"/>
      <protection locked="0"/>
    </xf>
    <xf numFmtId="0" fontId="48" fillId="0" borderId="22" xfId="0" applyFont="1" applyFill="1" applyBorder="1" applyAlignment="1" applyProtection="1">
      <alignment horizontal="center" vertical="center"/>
      <protection locked="0"/>
    </xf>
    <xf numFmtId="0" fontId="0" fillId="0" borderId="0" xfId="0" applyFill="1" applyAlignment="1" applyProtection="1">
      <alignment vertical="center"/>
      <protection locked="0"/>
    </xf>
    <xf numFmtId="0" fontId="34" fillId="0" borderId="14" xfId="0" applyFont="1" applyBorder="1">
      <alignment vertical="center"/>
    </xf>
    <xf numFmtId="0" fontId="34" fillId="0" borderId="19" xfId="0" applyFont="1" applyBorder="1">
      <alignment vertical="center"/>
    </xf>
    <xf numFmtId="0" fontId="37" fillId="5" borderId="37" xfId="0" applyFont="1" applyFill="1" applyBorder="1" applyAlignment="1" applyProtection="1">
      <alignment vertical="center"/>
    </xf>
    <xf numFmtId="0" fontId="34" fillId="0" borderId="19" xfId="0" applyFont="1" applyFill="1" applyBorder="1">
      <alignment vertical="center"/>
    </xf>
    <xf numFmtId="0" fontId="0" fillId="0" borderId="1" xfId="0" applyFill="1" applyBorder="1" applyAlignment="1" applyProtection="1">
      <alignment vertical="center"/>
    </xf>
    <xf numFmtId="0" fontId="37" fillId="4" borderId="21" xfId="0" applyFont="1" applyFill="1" applyBorder="1" applyAlignment="1" applyProtection="1">
      <alignment vertical="center"/>
    </xf>
    <xf numFmtId="0" fontId="15" fillId="0" borderId="0" xfId="0" applyFont="1" applyFill="1" applyBorder="1" applyAlignment="1" applyProtection="1">
      <alignment horizontal="left" vertical="top" wrapText="1"/>
    </xf>
    <xf numFmtId="0" fontId="15" fillId="0" borderId="0" xfId="0" applyFont="1" applyFill="1" applyBorder="1" applyAlignment="1" applyProtection="1">
      <alignment vertical="center"/>
    </xf>
    <xf numFmtId="0" fontId="0" fillId="0" borderId="0" xfId="0" applyProtection="1">
      <alignment vertical="center"/>
      <protection locked="0"/>
    </xf>
    <xf numFmtId="0" fontId="0" fillId="0" borderId="22" xfId="0" applyFill="1" applyBorder="1" applyProtection="1">
      <alignment vertical="center"/>
    </xf>
    <xf numFmtId="49" fontId="26" fillId="0" borderId="8" xfId="0" applyNumberFormat="1" applyFont="1" applyFill="1" applyBorder="1" applyAlignment="1" applyProtection="1">
      <alignment vertical="top" wrapText="1"/>
    </xf>
    <xf numFmtId="0" fontId="43" fillId="0" borderId="22" xfId="0" applyFont="1" applyBorder="1" applyProtection="1">
      <alignment vertical="center"/>
      <protection locked="0"/>
    </xf>
    <xf numFmtId="0" fontId="14" fillId="0" borderId="11"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0" fontId="14" fillId="3" borderId="4"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4" fillId="3" borderId="10" xfId="0" applyFont="1" applyFill="1" applyBorder="1" applyAlignment="1" applyProtection="1">
      <alignment horizontal="left" vertical="center"/>
    </xf>
    <xf numFmtId="0" fontId="14" fillId="3" borderId="11" xfId="0"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protection locked="0"/>
    </xf>
    <xf numFmtId="0" fontId="2" fillId="3" borderId="0" xfId="0" applyFont="1" applyFill="1" applyBorder="1" applyAlignment="1" applyProtection="1">
      <alignment horizontal="center" vertical="center"/>
    </xf>
    <xf numFmtId="49" fontId="2" fillId="3" borderId="0" xfId="0" applyNumberFormat="1" applyFont="1" applyFill="1" applyBorder="1" applyAlignment="1" applyProtection="1">
      <alignment vertical="center"/>
      <protection locked="0"/>
    </xf>
    <xf numFmtId="0" fontId="12" fillId="3" borderId="8" xfId="0" applyFont="1" applyFill="1" applyBorder="1" applyAlignment="1">
      <alignment horizontal="left"/>
    </xf>
    <xf numFmtId="0" fontId="5" fillId="3"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49" fontId="14" fillId="0" borderId="11" xfId="0" applyNumberFormat="1" applyFont="1" applyFill="1" applyBorder="1" applyAlignment="1" applyProtection="1">
      <alignment horizontal="center" vertical="center"/>
      <protection locked="0"/>
    </xf>
    <xf numFmtId="49" fontId="14" fillId="0" borderId="12"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left" vertical="center"/>
      <protection locked="0"/>
    </xf>
    <xf numFmtId="49" fontId="14" fillId="0" borderId="11" xfId="0" applyNumberFormat="1" applyFont="1" applyFill="1" applyBorder="1" applyAlignment="1" applyProtection="1">
      <alignment horizontal="left" vertical="center"/>
      <protection locked="0"/>
    </xf>
    <xf numFmtId="49" fontId="14" fillId="0" borderId="12" xfId="0" applyNumberFormat="1" applyFont="1" applyFill="1" applyBorder="1" applyAlignment="1" applyProtection="1">
      <alignment horizontal="left" vertical="center"/>
      <protection locked="0"/>
    </xf>
    <xf numFmtId="0" fontId="14" fillId="0" borderId="11"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top" wrapText="1"/>
    </xf>
    <xf numFmtId="0" fontId="15" fillId="0" borderId="0" xfId="0" applyFont="1" applyFill="1" applyBorder="1" applyAlignment="1" applyProtection="1">
      <alignment horizontal="center" vertical="center" wrapText="1"/>
    </xf>
    <xf numFmtId="0" fontId="26" fillId="0" borderId="8" xfId="0" applyFont="1" applyFill="1" applyBorder="1" applyAlignment="1" applyProtection="1">
      <alignment horizontal="left" vertical="center"/>
    </xf>
    <xf numFmtId="0" fontId="11" fillId="0" borderId="0" xfId="0" applyFont="1" applyAlignment="1">
      <alignment horizontal="left" vertical="center" wrapText="1"/>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9" fillId="2" borderId="10" xfId="0" applyFont="1" applyFill="1" applyBorder="1" applyAlignment="1" applyProtection="1">
      <alignment horizontal="center" vertical="center" wrapText="1"/>
    </xf>
    <xf numFmtId="0" fontId="19" fillId="2" borderId="11"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wrapText="1"/>
    </xf>
    <xf numFmtId="0" fontId="19" fillId="0" borderId="1" xfId="0" applyNumberFormat="1" applyFont="1" applyFill="1" applyBorder="1" applyAlignment="1" applyProtection="1">
      <alignment horizontal="center" vertical="center" wrapText="1"/>
      <protection locked="0"/>
    </xf>
    <xf numFmtId="0" fontId="26" fillId="0" borderId="8"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49" fontId="20" fillId="0" borderId="10" xfId="0" applyNumberFormat="1" applyFont="1" applyFill="1" applyBorder="1" applyAlignment="1" applyProtection="1">
      <alignment horizontal="center" vertical="center"/>
    </xf>
    <xf numFmtId="49" fontId="20" fillId="0" borderId="11" xfId="0" applyNumberFormat="1" applyFont="1" applyFill="1" applyBorder="1" applyAlignment="1" applyProtection="1">
      <alignment horizontal="center" vertical="center"/>
    </xf>
    <xf numFmtId="0" fontId="20" fillId="0" borderId="11" xfId="0" applyFont="1" applyFill="1" applyBorder="1" applyAlignment="1" applyProtection="1">
      <alignment horizontal="left" vertical="center" wrapText="1"/>
    </xf>
    <xf numFmtId="0" fontId="20" fillId="0" borderId="12"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49" fontId="20" fillId="0" borderId="2" xfId="0" applyNumberFormat="1" applyFont="1" applyFill="1" applyBorder="1" applyAlignment="1" applyProtection="1">
      <alignment horizontal="center" vertical="center"/>
    </xf>
    <xf numFmtId="49" fontId="20" fillId="0" borderId="3"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49" fontId="15" fillId="2" borderId="1" xfId="0" applyNumberFormat="1" applyFont="1" applyFill="1" applyBorder="1" applyAlignment="1" applyProtection="1">
      <alignment horizontal="center" vertical="center"/>
    </xf>
    <xf numFmtId="0" fontId="15" fillId="0" borderId="2"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15" fillId="0" borderId="5"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vertical="center"/>
    </xf>
    <xf numFmtId="0" fontId="26" fillId="0" borderId="11" xfId="0" applyFont="1" applyFill="1" applyBorder="1" applyAlignment="1" applyProtection="1">
      <alignment horizontal="left" vertical="center" wrapText="1"/>
    </xf>
    <xf numFmtId="0" fontId="15" fillId="0" borderId="8" xfId="0" applyFont="1" applyFill="1" applyBorder="1" applyAlignment="1" applyProtection="1">
      <alignment horizontal="left" vertical="top" wrapText="1"/>
    </xf>
    <xf numFmtId="0" fontId="20" fillId="0" borderId="8"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15" fillId="0" borderId="11" xfId="0" applyFont="1" applyFill="1" applyBorder="1" applyAlignment="1" applyProtection="1">
      <alignment horizontal="left" vertical="center"/>
    </xf>
    <xf numFmtId="0" fontId="19" fillId="0" borderId="2"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31" fillId="3" borderId="10" xfId="0" applyFont="1" applyFill="1" applyBorder="1" applyAlignment="1" applyProtection="1">
      <alignment horizontal="center" vertical="center"/>
    </xf>
    <xf numFmtId="0" fontId="31" fillId="3" borderId="12" xfId="0" applyFont="1" applyFill="1" applyBorder="1" applyAlignment="1" applyProtection="1">
      <alignment horizontal="center" vertical="center"/>
    </xf>
    <xf numFmtId="49" fontId="20" fillId="0" borderId="5" xfId="0" applyNumberFormat="1" applyFont="1" applyFill="1" applyBorder="1" applyAlignment="1" applyProtection="1">
      <alignment horizontal="center" vertical="center"/>
    </xf>
    <xf numFmtId="49" fontId="20" fillId="0" borderId="0" xfId="0" applyNumberFormat="1"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6" fillId="0" borderId="11" xfId="0" applyFont="1" applyFill="1" applyBorder="1" applyAlignment="1" applyProtection="1">
      <alignment horizontal="left" vertical="center" wrapText="1"/>
      <protection locked="0"/>
    </xf>
    <xf numFmtId="0" fontId="20" fillId="0" borderId="11" xfId="0" applyFont="1" applyFill="1" applyBorder="1" applyAlignment="1" applyProtection="1">
      <alignment vertical="center" wrapText="1"/>
    </xf>
    <xf numFmtId="0" fontId="20" fillId="0" borderId="12" xfId="0" applyFont="1" applyFill="1" applyBorder="1" applyAlignment="1" applyProtection="1">
      <alignment vertical="center" wrapText="1"/>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6" fillId="0" borderId="11" xfId="0" applyFont="1" applyFill="1" applyBorder="1" applyAlignment="1" applyProtection="1">
      <alignment horizontal="left" vertical="center"/>
    </xf>
    <xf numFmtId="0" fontId="26" fillId="0" borderId="12"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6" xfId="0" applyFont="1" applyFill="1" applyBorder="1" applyAlignment="1" applyProtection="1">
      <alignment horizontal="left" vertical="center"/>
    </xf>
    <xf numFmtId="49" fontId="15" fillId="2" borderId="2" xfId="0" applyNumberFormat="1" applyFont="1" applyFill="1" applyBorder="1" applyAlignment="1" applyProtection="1">
      <alignment horizontal="center" vertical="center" wrapText="1"/>
    </xf>
    <xf numFmtId="49" fontId="15" fillId="2" borderId="3" xfId="0" applyNumberFormat="1" applyFont="1" applyFill="1" applyBorder="1" applyAlignment="1" applyProtection="1">
      <alignment horizontal="center" vertical="center" wrapText="1"/>
    </xf>
    <xf numFmtId="49" fontId="15" fillId="2" borderId="4" xfId="0" applyNumberFormat="1" applyFont="1" applyFill="1" applyBorder="1" applyAlignment="1" applyProtection="1">
      <alignment horizontal="center" vertical="center" wrapText="1"/>
    </xf>
    <xf numFmtId="49" fontId="15" fillId="2" borderId="5" xfId="0" applyNumberFormat="1" applyFont="1" applyFill="1" applyBorder="1" applyAlignment="1" applyProtection="1">
      <alignment horizontal="center" vertical="center" wrapText="1"/>
    </xf>
    <xf numFmtId="49" fontId="15" fillId="2" borderId="0"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center" wrapText="1"/>
    </xf>
    <xf numFmtId="49" fontId="15" fillId="2" borderId="2" xfId="0" applyNumberFormat="1" applyFont="1" applyFill="1" applyBorder="1" applyAlignment="1" applyProtection="1">
      <alignment horizontal="center" vertical="center"/>
    </xf>
    <xf numFmtId="49" fontId="15" fillId="2" borderId="3" xfId="0" applyNumberFormat="1" applyFont="1" applyFill="1" applyBorder="1" applyAlignment="1" applyProtection="1">
      <alignment horizontal="center" vertical="center"/>
    </xf>
    <xf numFmtId="49" fontId="15" fillId="2" borderId="4" xfId="0" applyNumberFormat="1" applyFont="1" applyFill="1" applyBorder="1" applyAlignment="1" applyProtection="1">
      <alignment horizontal="center" vertical="center"/>
    </xf>
    <xf numFmtId="49" fontId="15" fillId="2" borderId="7" xfId="0" applyNumberFormat="1" applyFont="1" applyFill="1" applyBorder="1" applyAlignment="1" applyProtection="1">
      <alignment horizontal="center" vertical="center"/>
    </xf>
    <xf numFmtId="49" fontId="15" fillId="2" borderId="8" xfId="0" applyNumberFormat="1" applyFont="1" applyFill="1" applyBorder="1" applyAlignment="1" applyProtection="1">
      <alignment horizontal="center" vertical="center"/>
    </xf>
    <xf numFmtId="49" fontId="15" fillId="2" borderId="9" xfId="0" applyNumberFormat="1" applyFont="1" applyFill="1" applyBorder="1" applyAlignment="1" applyProtection="1">
      <alignment horizontal="center" vertical="center"/>
    </xf>
    <xf numFmtId="0" fontId="20" fillId="0" borderId="0" xfId="0" applyFont="1" applyFill="1" applyBorder="1" applyAlignment="1" applyProtection="1">
      <alignment vertical="center" wrapText="1"/>
    </xf>
    <xf numFmtId="0" fontId="20" fillId="0" borderId="6" xfId="0" applyFont="1" applyFill="1" applyBorder="1" applyAlignment="1" applyProtection="1">
      <alignment vertical="center" wrapText="1"/>
    </xf>
    <xf numFmtId="0" fontId="26" fillId="0" borderId="11"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49" fontId="15" fillId="2" borderId="10" xfId="0" applyNumberFormat="1" applyFont="1" applyFill="1" applyBorder="1" applyAlignment="1" applyProtection="1">
      <alignment horizontal="center" vertical="center"/>
    </xf>
    <xf numFmtId="49" fontId="15" fillId="2" borderId="11" xfId="0" applyNumberFormat="1" applyFont="1" applyFill="1" applyBorder="1" applyAlignment="1" applyProtection="1">
      <alignment horizontal="center" vertical="center"/>
    </xf>
    <xf numFmtId="49" fontId="15" fillId="2" borderId="12" xfId="0" applyNumberFormat="1" applyFont="1" applyFill="1" applyBorder="1" applyAlignment="1" applyProtection="1">
      <alignment horizontal="center" vertical="center"/>
    </xf>
    <xf numFmtId="49" fontId="20" fillId="0" borderId="11"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49" fontId="20" fillId="0" borderId="12" xfId="0" applyNumberFormat="1" applyFont="1" applyFill="1" applyBorder="1" applyAlignment="1" applyProtection="1">
      <alignment horizontal="left" vertical="center" wrapText="1"/>
    </xf>
    <xf numFmtId="0" fontId="35" fillId="0" borderId="10" xfId="0" applyFont="1" applyFill="1" applyBorder="1" applyAlignment="1" applyProtection="1">
      <alignment horizontal="center" vertical="center" wrapText="1" shrinkToFit="1"/>
      <protection locked="0"/>
    </xf>
    <xf numFmtId="0" fontId="35" fillId="0" borderId="11" xfId="0" applyFont="1" applyFill="1" applyBorder="1" applyAlignment="1" applyProtection="1">
      <alignment horizontal="center" vertical="center" wrapText="1" shrinkToFit="1"/>
      <protection locked="0"/>
    </xf>
    <xf numFmtId="0" fontId="35" fillId="0" borderId="12" xfId="0" applyFont="1" applyFill="1" applyBorder="1" applyAlignment="1" applyProtection="1">
      <alignment horizontal="center" vertical="center" wrapText="1" shrinkToFit="1"/>
      <protection locked="0"/>
    </xf>
    <xf numFmtId="49" fontId="15" fillId="0" borderId="0" xfId="0" applyNumberFormat="1" applyFont="1" applyFill="1" applyBorder="1" applyAlignment="1" applyProtection="1">
      <alignment horizontal="center" vertical="center"/>
    </xf>
    <xf numFmtId="0" fontId="15" fillId="2" borderId="10" xfId="0" applyFont="1" applyFill="1" applyBorder="1" applyAlignment="1" applyProtection="1">
      <alignment horizontal="center" vertical="top"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0" borderId="1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7" fillId="0" borderId="0" xfId="0" applyFont="1" applyAlignment="1">
      <alignment horizontal="left" vertical="center"/>
    </xf>
    <xf numFmtId="0" fontId="44" fillId="0" borderId="0" xfId="0" applyFont="1" applyFill="1" applyAlignment="1" applyProtection="1">
      <alignment horizontal="center" vertical="center" wrapText="1"/>
      <protection locked="0"/>
    </xf>
    <xf numFmtId="0" fontId="45" fillId="0" borderId="0"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26" fillId="0" borderId="8"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top" wrapText="1"/>
    </xf>
    <xf numFmtId="0" fontId="26" fillId="0" borderId="8" xfId="0" applyFont="1" applyFill="1" applyBorder="1" applyAlignment="1" applyProtection="1">
      <alignment horizontal="center" vertical="top"/>
    </xf>
    <xf numFmtId="0" fontId="28" fillId="0" borderId="0" xfId="0" applyFont="1" applyFill="1" applyBorder="1" applyAlignment="1" applyProtection="1">
      <alignment horizontal="left" vertical="center" wrapText="1"/>
    </xf>
    <xf numFmtId="0" fontId="11" fillId="0" borderId="8" xfId="0" applyFont="1" applyFill="1" applyBorder="1" applyAlignment="1">
      <alignment horizontal="center" vertical="center"/>
    </xf>
    <xf numFmtId="0" fontId="28" fillId="0" borderId="0" xfId="0" applyFont="1" applyFill="1" applyBorder="1" applyAlignment="1" applyProtection="1">
      <alignment horizontal="center" vertical="center"/>
    </xf>
    <xf numFmtId="0" fontId="24" fillId="0" borderId="1" xfId="0" applyFont="1" applyFill="1" applyBorder="1" applyAlignment="1" applyProtection="1">
      <alignment vertical="center"/>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26" fillId="0" borderId="0" xfId="0" applyNumberFormat="1" applyFont="1" applyFill="1" applyBorder="1" applyAlignment="1" applyProtection="1">
      <alignment horizontal="center" vertical="center"/>
    </xf>
    <xf numFmtId="0" fontId="30" fillId="0" borderId="3" xfId="0" applyFont="1" applyFill="1" applyBorder="1" applyAlignment="1" applyProtection="1">
      <alignment horizontal="left" vertical="center" wrapText="1"/>
    </xf>
    <xf numFmtId="0" fontId="28" fillId="2" borderId="1" xfId="0"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35" fillId="0" borderId="10" xfId="0" applyFont="1" applyFill="1" applyBorder="1" applyAlignment="1" applyProtection="1">
      <alignment horizontal="center" vertical="center" wrapText="1"/>
      <protection locked="0"/>
    </xf>
    <xf numFmtId="0" fontId="35" fillId="0" borderId="11" xfId="0" applyFont="1" applyFill="1" applyBorder="1" applyAlignment="1" applyProtection="1">
      <alignment horizontal="center" vertical="center" wrapText="1"/>
      <protection locked="0"/>
    </xf>
    <xf numFmtId="0" fontId="35" fillId="0" borderId="12"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47" fillId="0" borderId="10"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1"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46" fillId="0" borderId="10" xfId="0" applyFont="1" applyFill="1" applyBorder="1" applyAlignment="1" applyProtection="1">
      <alignment horizontal="left" vertical="center" wrapText="1"/>
    </xf>
    <xf numFmtId="0" fontId="46" fillId="0" borderId="11" xfId="0" applyFont="1" applyFill="1" applyBorder="1" applyAlignment="1" applyProtection="1">
      <alignment horizontal="left" vertical="center" wrapText="1"/>
    </xf>
    <xf numFmtId="0" fontId="46" fillId="0" borderId="12" xfId="0" applyFont="1" applyFill="1" applyBorder="1" applyAlignment="1" applyProtection="1">
      <alignment horizontal="left"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15" fillId="0" borderId="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26" fillId="0" borderId="3"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center"/>
    </xf>
    <xf numFmtId="0" fontId="28" fillId="0" borderId="2"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28" fillId="0" borderId="4" xfId="0" applyFont="1" applyFill="1" applyBorder="1" applyAlignment="1" applyProtection="1">
      <alignment horizontal="left" vertical="center" wrapText="1"/>
      <protection locked="0"/>
    </xf>
    <xf numFmtId="0" fontId="28" fillId="0" borderId="5"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6" xfId="0" applyFont="1" applyFill="1" applyBorder="1" applyAlignment="1" applyProtection="1">
      <alignment horizontal="left" vertical="center" wrapText="1"/>
      <protection locked="0"/>
    </xf>
    <xf numFmtId="0" fontId="28" fillId="0" borderId="7" xfId="0" applyFont="1" applyFill="1" applyBorder="1" applyAlignment="1" applyProtection="1">
      <alignment horizontal="left" vertical="center" wrapText="1"/>
      <protection locked="0"/>
    </xf>
    <xf numFmtId="0" fontId="28" fillId="0" borderId="8" xfId="0" applyFont="1" applyFill="1" applyBorder="1" applyAlignment="1" applyProtection="1">
      <alignment horizontal="left" vertical="center" wrapText="1"/>
      <protection locked="0"/>
    </xf>
    <xf numFmtId="0" fontId="28" fillId="0" borderId="9"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center" vertical="center"/>
    </xf>
    <xf numFmtId="49" fontId="26" fillId="0" borderId="8" xfId="0" applyNumberFormat="1" applyFont="1" applyFill="1" applyBorder="1" applyAlignment="1" applyProtection="1">
      <alignment horizontal="center" vertical="center" wrapText="1"/>
      <protection locked="0"/>
    </xf>
    <xf numFmtId="0" fontId="26" fillId="0" borderId="8" xfId="0" applyFont="1" applyFill="1" applyBorder="1" applyAlignment="1" applyProtection="1">
      <alignment horizontal="left" vertical="top"/>
    </xf>
    <xf numFmtId="0" fontId="20" fillId="0" borderId="11" xfId="0" applyFont="1" applyFill="1" applyBorder="1" applyAlignment="1" applyProtection="1">
      <alignment horizontal="left" vertical="center"/>
    </xf>
    <xf numFmtId="0" fontId="20" fillId="0" borderId="12" xfId="0" applyFont="1" applyFill="1" applyBorder="1" applyAlignment="1" applyProtection="1">
      <alignment horizontal="left" vertical="center"/>
    </xf>
    <xf numFmtId="49" fontId="26" fillId="0" borderId="10" xfId="0" applyNumberFormat="1" applyFont="1" applyFill="1" applyBorder="1" applyAlignment="1" applyProtection="1">
      <alignment horizontal="center" vertical="center"/>
    </xf>
    <xf numFmtId="49" fontId="26" fillId="0" borderId="11" xfId="0" applyNumberFormat="1"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49" fontId="20" fillId="0" borderId="7" xfId="0" applyNumberFormat="1" applyFont="1" applyFill="1" applyBorder="1" applyAlignment="1" applyProtection="1">
      <alignment horizontal="center" vertical="center"/>
    </xf>
    <xf numFmtId="49" fontId="20" fillId="0" borderId="8" xfId="0" applyNumberFormat="1" applyFont="1" applyFill="1" applyBorder="1" applyAlignment="1" applyProtection="1">
      <alignment horizontal="center" vertical="center"/>
    </xf>
    <xf numFmtId="49" fontId="20" fillId="0" borderId="11" xfId="0" applyNumberFormat="1" applyFont="1" applyFill="1" applyBorder="1" applyAlignment="1" applyProtection="1">
      <alignment horizontal="left" vertical="center" wrapText="1"/>
      <protection locked="0"/>
    </xf>
    <xf numFmtId="0" fontId="26" fillId="0" borderId="11"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49"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left" vertical="center" wrapText="1"/>
    </xf>
    <xf numFmtId="49" fontId="29" fillId="0" borderId="7" xfId="0" applyNumberFormat="1" applyFont="1" applyFill="1" applyBorder="1" applyAlignment="1" applyProtection="1">
      <alignment horizontal="center" vertical="center"/>
    </xf>
    <xf numFmtId="49" fontId="29" fillId="0" borderId="8" xfId="0" applyNumberFormat="1" applyFont="1" applyFill="1" applyBorder="1" applyAlignment="1" applyProtection="1">
      <alignment horizontal="center" vertical="center"/>
    </xf>
    <xf numFmtId="0" fontId="29" fillId="0" borderId="8" xfId="0" applyFont="1" applyFill="1" applyBorder="1" applyAlignment="1" applyProtection="1">
      <alignment horizontal="left" vertical="center" wrapText="1"/>
    </xf>
    <xf numFmtId="0" fontId="28" fillId="0" borderId="10"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protection locked="0"/>
    </xf>
    <xf numFmtId="0" fontId="34" fillId="0" borderId="0" xfId="0" applyFont="1" applyFill="1" applyBorder="1" applyAlignment="1">
      <alignment horizontal="left" vertical="center"/>
    </xf>
    <xf numFmtId="0" fontId="38" fillId="0" borderId="0" xfId="0" applyFont="1" applyFill="1" applyBorder="1" applyAlignment="1">
      <alignment horizontal="left" vertical="center"/>
    </xf>
    <xf numFmtId="0" fontId="17" fillId="0" borderId="0" xfId="0" applyFont="1" applyAlignment="1">
      <alignment horizontal="left" vertical="top" wrapText="1"/>
    </xf>
    <xf numFmtId="49" fontId="29" fillId="0" borderId="10" xfId="0" applyNumberFormat="1" applyFont="1" applyFill="1" applyBorder="1" applyAlignment="1" applyProtection="1">
      <alignment horizontal="center" vertical="center"/>
    </xf>
    <xf numFmtId="49" fontId="29" fillId="0" borderId="11" xfId="0" applyNumberFormat="1" applyFont="1" applyFill="1" applyBorder="1" applyAlignment="1" applyProtection="1">
      <alignment horizontal="center" vertical="center"/>
    </xf>
    <xf numFmtId="0" fontId="29" fillId="0" borderId="11" xfId="0" applyFont="1" applyFill="1" applyBorder="1" applyAlignment="1" applyProtection="1">
      <alignment horizontal="left" vertical="center" wrapText="1"/>
    </xf>
    <xf numFmtId="0" fontId="26" fillId="0" borderId="11" xfId="0" applyFont="1" applyFill="1" applyBorder="1" applyAlignment="1" applyProtection="1">
      <alignment horizontal="center" vertical="center" wrapText="1"/>
      <protection locked="0"/>
    </xf>
    <xf numFmtId="49" fontId="26" fillId="0" borderId="7" xfId="0" applyNumberFormat="1" applyFont="1" applyFill="1" applyBorder="1" applyAlignment="1" applyProtection="1">
      <alignment horizontal="center" vertical="center"/>
    </xf>
    <xf numFmtId="49" fontId="26" fillId="0" borderId="8" xfId="0" applyNumberFormat="1" applyFont="1" applyFill="1" applyBorder="1" applyAlignment="1" applyProtection="1">
      <alignment horizontal="center" vertical="center"/>
    </xf>
    <xf numFmtId="0" fontId="32" fillId="0" borderId="0" xfId="0" applyFont="1" applyFill="1" applyBorder="1" applyAlignment="1">
      <alignment horizontal="left" vertical="center"/>
    </xf>
    <xf numFmtId="0" fontId="20" fillId="0" borderId="11" xfId="0" applyFont="1" applyFill="1" applyBorder="1" applyAlignment="1" applyProtection="1">
      <alignment horizontal="center" vertical="center" wrapText="1"/>
    </xf>
    <xf numFmtId="0" fontId="27" fillId="0" borderId="11" xfId="0" applyFont="1" applyFill="1" applyBorder="1" applyAlignment="1">
      <alignment horizontal="left" vertical="center"/>
    </xf>
    <xf numFmtId="0" fontId="27" fillId="0" borderId="12" xfId="0" applyFont="1" applyFill="1" applyBorder="1" applyAlignment="1">
      <alignment horizontal="left" vertical="center"/>
    </xf>
    <xf numFmtId="0" fontId="20" fillId="0" borderId="1" xfId="0" applyFont="1" applyFill="1" applyBorder="1" applyAlignment="1" applyProtection="1">
      <alignment horizontal="left" vertical="center" wrapText="1"/>
    </xf>
    <xf numFmtId="0" fontId="15" fillId="0" borderId="0" xfId="0" applyFont="1" applyFill="1" applyBorder="1" applyAlignment="1" applyProtection="1">
      <alignment horizontal="center" vertical="top" wrapText="1"/>
    </xf>
    <xf numFmtId="0" fontId="17" fillId="0" borderId="0" xfId="0" applyFont="1" applyFill="1" applyBorder="1" applyAlignment="1">
      <alignment horizontal="left" vertical="top"/>
    </xf>
    <xf numFmtId="49" fontId="28" fillId="0" borderId="10" xfId="0" applyNumberFormat="1" applyFont="1" applyFill="1" applyBorder="1" applyAlignment="1" applyProtection="1">
      <alignment horizontal="center" vertical="center"/>
    </xf>
    <xf numFmtId="49" fontId="28" fillId="0" borderId="11" xfId="0" applyNumberFormat="1" applyFont="1" applyFill="1" applyBorder="1" applyAlignment="1" applyProtection="1">
      <alignment horizontal="center" vertical="center"/>
    </xf>
    <xf numFmtId="49" fontId="28" fillId="0" borderId="7" xfId="0" applyNumberFormat="1" applyFont="1" applyFill="1" applyBorder="1" applyAlignment="1" applyProtection="1">
      <alignment horizontal="center" vertical="center"/>
    </xf>
    <xf numFmtId="49" fontId="28" fillId="0" borderId="8" xfId="0" applyNumberFormat="1" applyFont="1" applyFill="1" applyBorder="1" applyAlignment="1" applyProtection="1">
      <alignment horizontal="center" vertical="center"/>
    </xf>
  </cellXfs>
  <cellStyles count="1">
    <cellStyle name="標準" xfId="0" builtinId="0"/>
  </cellStyles>
  <dxfs count="223">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patternType="solid">
          <bgColor theme="0"/>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0000"/>
        </patternFill>
      </fill>
    </dxf>
    <dxf>
      <fill>
        <patternFill>
          <bgColor theme="0"/>
        </patternFill>
      </fill>
    </dxf>
    <dxf>
      <fill>
        <patternFill>
          <bgColor theme="0" tint="-0.499984740745262"/>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00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theme="0" tint="-0.49998474074526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P$21" lockText="1" noThreeD="1"/>
</file>

<file path=xl/ctrlProps/ctrlProp10.xml><?xml version="1.0" encoding="utf-8"?>
<formControlPr xmlns="http://schemas.microsoft.com/office/spreadsheetml/2009/9/main" objectType="CheckBox" fmlaLink="$AR$63" lockText="1" noThreeD="1"/>
</file>

<file path=xl/ctrlProps/ctrlProp100.xml><?xml version="1.0" encoding="utf-8"?>
<formControlPr xmlns="http://schemas.microsoft.com/office/spreadsheetml/2009/9/main" objectType="CheckBox" fmlaLink="$AP$108" lockText="1" noThreeD="1"/>
</file>

<file path=xl/ctrlProps/ctrlProp101.xml><?xml version="1.0" encoding="utf-8"?>
<formControlPr xmlns="http://schemas.microsoft.com/office/spreadsheetml/2009/9/main" objectType="CheckBox" fmlaLink="$AQ$108" lockText="1" noThreeD="1"/>
</file>

<file path=xl/ctrlProps/ctrlProp102.xml><?xml version="1.0" encoding="utf-8"?>
<formControlPr xmlns="http://schemas.microsoft.com/office/spreadsheetml/2009/9/main" objectType="CheckBox" fmlaLink="$AP$118" lockText="1" noThreeD="1"/>
</file>

<file path=xl/ctrlProps/ctrlProp103.xml><?xml version="1.0" encoding="utf-8"?>
<formControlPr xmlns="http://schemas.microsoft.com/office/spreadsheetml/2009/9/main" objectType="CheckBox" fmlaLink="$AQ$118" lockText="1" noThreeD="1"/>
</file>

<file path=xl/ctrlProps/ctrlProp104.xml><?xml version="1.0" encoding="utf-8"?>
<formControlPr xmlns="http://schemas.microsoft.com/office/spreadsheetml/2009/9/main" objectType="CheckBox" fmlaLink="$AR$118" lockText="1" noThreeD="1"/>
</file>

<file path=xl/ctrlProps/ctrlProp105.xml><?xml version="1.0" encoding="utf-8"?>
<formControlPr xmlns="http://schemas.microsoft.com/office/spreadsheetml/2009/9/main" objectType="CheckBox" fmlaLink="$AS$118" lockText="1" noThreeD="1"/>
</file>

<file path=xl/ctrlProps/ctrlProp106.xml><?xml version="1.0" encoding="utf-8"?>
<formControlPr xmlns="http://schemas.microsoft.com/office/spreadsheetml/2009/9/main" objectType="CheckBox" fmlaLink="$AT$118" lockText="1" noThreeD="1"/>
</file>

<file path=xl/ctrlProps/ctrlProp107.xml><?xml version="1.0" encoding="utf-8"?>
<formControlPr xmlns="http://schemas.microsoft.com/office/spreadsheetml/2009/9/main" objectType="CheckBox" fmlaLink="$AP$109" lockText="1" noThreeD="1"/>
</file>

<file path=xl/ctrlProps/ctrlProp108.xml><?xml version="1.0" encoding="utf-8"?>
<formControlPr xmlns="http://schemas.microsoft.com/office/spreadsheetml/2009/9/main" objectType="CheckBox" fmlaLink="$AQ$109" lockText="1" noThreeD="1"/>
</file>

<file path=xl/ctrlProps/ctrlProp109.xml><?xml version="1.0" encoding="utf-8"?>
<formControlPr xmlns="http://schemas.microsoft.com/office/spreadsheetml/2009/9/main" objectType="CheckBox" fmlaLink="$AP$119" lockText="1" noThreeD="1"/>
</file>

<file path=xl/ctrlProps/ctrlProp11.xml><?xml version="1.0" encoding="utf-8"?>
<formControlPr xmlns="http://schemas.microsoft.com/office/spreadsheetml/2009/9/main" objectType="CheckBox" fmlaLink="$AQ$64" lockText="1" noThreeD="1"/>
</file>

<file path=xl/ctrlProps/ctrlProp110.xml><?xml version="1.0" encoding="utf-8"?>
<formControlPr xmlns="http://schemas.microsoft.com/office/spreadsheetml/2009/9/main" objectType="CheckBox" fmlaLink="$AQ$119" lockText="1" noThreeD="1"/>
</file>

<file path=xl/ctrlProps/ctrlProp111.xml><?xml version="1.0" encoding="utf-8"?>
<formControlPr xmlns="http://schemas.microsoft.com/office/spreadsheetml/2009/9/main" objectType="CheckBox" fmlaLink="$AR$119" lockText="1" noThreeD="1"/>
</file>

<file path=xl/ctrlProps/ctrlProp112.xml><?xml version="1.0" encoding="utf-8"?>
<formControlPr xmlns="http://schemas.microsoft.com/office/spreadsheetml/2009/9/main" objectType="CheckBox" fmlaLink="$AS$119" lockText="1" noThreeD="1"/>
</file>

<file path=xl/ctrlProps/ctrlProp113.xml><?xml version="1.0" encoding="utf-8"?>
<formControlPr xmlns="http://schemas.microsoft.com/office/spreadsheetml/2009/9/main" objectType="CheckBox" fmlaLink="$AT$119" lockText="1" noThreeD="1"/>
</file>

<file path=xl/ctrlProps/ctrlProp114.xml><?xml version="1.0" encoding="utf-8"?>
<formControlPr xmlns="http://schemas.microsoft.com/office/spreadsheetml/2009/9/main" objectType="CheckBox" fmlaLink="$AP$110" lockText="1" noThreeD="1"/>
</file>

<file path=xl/ctrlProps/ctrlProp115.xml><?xml version="1.0" encoding="utf-8"?>
<formControlPr xmlns="http://schemas.microsoft.com/office/spreadsheetml/2009/9/main" objectType="CheckBox" fmlaLink="$AQ$110" lockText="1" noThreeD="1"/>
</file>

<file path=xl/ctrlProps/ctrlProp116.xml><?xml version="1.0" encoding="utf-8"?>
<formControlPr xmlns="http://schemas.microsoft.com/office/spreadsheetml/2009/9/main" objectType="CheckBox" fmlaLink="$AP$120" lockText="1" noThreeD="1"/>
</file>

<file path=xl/ctrlProps/ctrlProp117.xml><?xml version="1.0" encoding="utf-8"?>
<formControlPr xmlns="http://schemas.microsoft.com/office/spreadsheetml/2009/9/main" objectType="CheckBox" fmlaLink="$AQ$120" lockText="1" noThreeD="1"/>
</file>

<file path=xl/ctrlProps/ctrlProp118.xml><?xml version="1.0" encoding="utf-8"?>
<formControlPr xmlns="http://schemas.microsoft.com/office/spreadsheetml/2009/9/main" objectType="CheckBox" fmlaLink="$AR$120" lockText="1" noThreeD="1"/>
</file>

<file path=xl/ctrlProps/ctrlProp119.xml><?xml version="1.0" encoding="utf-8"?>
<formControlPr xmlns="http://schemas.microsoft.com/office/spreadsheetml/2009/9/main" objectType="CheckBox" fmlaLink="$AS$120" lockText="1" noThreeD="1"/>
</file>

<file path=xl/ctrlProps/ctrlProp12.xml><?xml version="1.0" encoding="utf-8"?>
<formControlPr xmlns="http://schemas.microsoft.com/office/spreadsheetml/2009/9/main" objectType="CheckBox" fmlaLink="$AP$64" lockText="1" noThreeD="1"/>
</file>

<file path=xl/ctrlProps/ctrlProp120.xml><?xml version="1.0" encoding="utf-8"?>
<formControlPr xmlns="http://schemas.microsoft.com/office/spreadsheetml/2009/9/main" objectType="CheckBox" fmlaLink="$AT$120" lockText="1" noThreeD="1"/>
</file>

<file path=xl/ctrlProps/ctrlProp121.xml><?xml version="1.0" encoding="utf-8"?>
<formControlPr xmlns="http://schemas.microsoft.com/office/spreadsheetml/2009/9/main" objectType="CheckBox" fmlaLink="$AP$122" lockText="1" noThreeD="1"/>
</file>

<file path=xl/ctrlProps/ctrlProp122.xml><?xml version="1.0" encoding="utf-8"?>
<formControlPr xmlns="http://schemas.microsoft.com/office/spreadsheetml/2009/9/main" objectType="CheckBox" fmlaLink="$AQ$122" lockText="1" noThreeD="1"/>
</file>

<file path=xl/ctrlProps/ctrlProp123.xml><?xml version="1.0" encoding="utf-8"?>
<formControlPr xmlns="http://schemas.microsoft.com/office/spreadsheetml/2009/9/main" objectType="CheckBox" fmlaLink="$AP$123" lockText="1" noThreeD="1"/>
</file>

<file path=xl/ctrlProps/ctrlProp124.xml><?xml version="1.0" encoding="utf-8"?>
<formControlPr xmlns="http://schemas.microsoft.com/office/spreadsheetml/2009/9/main" objectType="CheckBox" fmlaLink="$AQ$123" lockText="1" noThreeD="1"/>
</file>

<file path=xl/ctrlProps/ctrlProp125.xml><?xml version="1.0" encoding="utf-8"?>
<formControlPr xmlns="http://schemas.microsoft.com/office/spreadsheetml/2009/9/main" objectType="CheckBox" fmlaLink="$AP$124" lockText="1" noThreeD="1"/>
</file>

<file path=xl/ctrlProps/ctrlProp126.xml><?xml version="1.0" encoding="utf-8"?>
<formControlPr xmlns="http://schemas.microsoft.com/office/spreadsheetml/2009/9/main" objectType="CheckBox" fmlaLink="$AQ$124" lockText="1" noThreeD="1"/>
</file>

<file path=xl/ctrlProps/ctrlProp127.xml><?xml version="1.0" encoding="utf-8"?>
<formControlPr xmlns="http://schemas.microsoft.com/office/spreadsheetml/2009/9/main" objectType="CheckBox" fmlaLink="$AP$125" lockText="1" noThreeD="1"/>
</file>

<file path=xl/ctrlProps/ctrlProp128.xml><?xml version="1.0" encoding="utf-8"?>
<formControlPr xmlns="http://schemas.microsoft.com/office/spreadsheetml/2009/9/main" objectType="CheckBox" fmlaLink="$AQ$125" lockText="1" noThreeD="1"/>
</file>

<file path=xl/ctrlProps/ctrlProp129.xml><?xml version="1.0" encoding="utf-8"?>
<formControlPr xmlns="http://schemas.microsoft.com/office/spreadsheetml/2009/9/main" objectType="CheckBox" fmlaLink="$AP$126" lockText="1" noThreeD="1"/>
</file>

<file path=xl/ctrlProps/ctrlProp13.xml><?xml version="1.0" encoding="utf-8"?>
<formControlPr xmlns="http://schemas.microsoft.com/office/spreadsheetml/2009/9/main" objectType="CheckBox" fmlaLink="$AR$64" lockText="1" noThreeD="1"/>
</file>

<file path=xl/ctrlProps/ctrlProp130.xml><?xml version="1.0" encoding="utf-8"?>
<formControlPr xmlns="http://schemas.microsoft.com/office/spreadsheetml/2009/9/main" objectType="CheckBox" fmlaLink="$AQ$126" lockText="1" noThreeD="1"/>
</file>

<file path=xl/ctrlProps/ctrlProp131.xml><?xml version="1.0" encoding="utf-8"?>
<formControlPr xmlns="http://schemas.microsoft.com/office/spreadsheetml/2009/9/main" objectType="CheckBox" fmlaLink="$AP$127" lockText="1" noThreeD="1"/>
</file>

<file path=xl/ctrlProps/ctrlProp132.xml><?xml version="1.0" encoding="utf-8"?>
<formControlPr xmlns="http://schemas.microsoft.com/office/spreadsheetml/2009/9/main" objectType="CheckBox" fmlaLink="$AQ$127" lockText="1" noThreeD="1"/>
</file>

<file path=xl/ctrlProps/ctrlProp133.xml><?xml version="1.0" encoding="utf-8"?>
<formControlPr xmlns="http://schemas.microsoft.com/office/spreadsheetml/2009/9/main" objectType="CheckBox" fmlaLink="$AP$128" lockText="1" noThreeD="1"/>
</file>

<file path=xl/ctrlProps/ctrlProp134.xml><?xml version="1.0" encoding="utf-8"?>
<formControlPr xmlns="http://schemas.microsoft.com/office/spreadsheetml/2009/9/main" objectType="CheckBox" fmlaLink="$AQ$128" lockText="1" noThreeD="1"/>
</file>

<file path=xl/ctrlProps/ctrlProp135.xml><?xml version="1.0" encoding="utf-8"?>
<formControlPr xmlns="http://schemas.microsoft.com/office/spreadsheetml/2009/9/main" objectType="CheckBox" fmlaLink="$AP$10" lockText="1" noThreeD="1"/>
</file>

<file path=xl/ctrlProps/ctrlProp136.xml><?xml version="1.0" encoding="utf-8"?>
<formControlPr xmlns="http://schemas.microsoft.com/office/spreadsheetml/2009/9/main" objectType="CheckBox" fmlaLink="$AQ$10" lockText="1" noThreeD="1"/>
</file>

<file path=xl/ctrlProps/ctrlProp137.xml><?xml version="1.0" encoding="utf-8"?>
<formControlPr xmlns="http://schemas.microsoft.com/office/spreadsheetml/2009/9/main" objectType="CheckBox" fmlaLink="$AP$11" lockText="1" noThreeD="1"/>
</file>

<file path=xl/ctrlProps/ctrlProp138.xml><?xml version="1.0" encoding="utf-8"?>
<formControlPr xmlns="http://schemas.microsoft.com/office/spreadsheetml/2009/9/main" objectType="CheckBox" fmlaLink="$AQ$11" lockText="1" noThreeD="1"/>
</file>

<file path=xl/ctrlProps/ctrlProp139.xml><?xml version="1.0" encoding="utf-8"?>
<formControlPr xmlns="http://schemas.microsoft.com/office/spreadsheetml/2009/9/main" objectType="CheckBox" fmlaLink="$AP$12" lockText="1" noThreeD="1"/>
</file>

<file path=xl/ctrlProps/ctrlProp14.xml><?xml version="1.0" encoding="utf-8"?>
<formControlPr xmlns="http://schemas.microsoft.com/office/spreadsheetml/2009/9/main" objectType="CheckBox" fmlaLink="$AQ$65" lockText="1" noThreeD="1"/>
</file>

<file path=xl/ctrlProps/ctrlProp140.xml><?xml version="1.0" encoding="utf-8"?>
<formControlPr xmlns="http://schemas.microsoft.com/office/spreadsheetml/2009/9/main" objectType="CheckBox" fmlaLink="$AQ$12" lockText="1" noThreeD="1"/>
</file>

<file path=xl/ctrlProps/ctrlProp141.xml><?xml version="1.0" encoding="utf-8"?>
<formControlPr xmlns="http://schemas.microsoft.com/office/spreadsheetml/2009/9/main" objectType="CheckBox" fmlaLink="$AP$62" lockText="1" noThreeD="1"/>
</file>

<file path=xl/ctrlProps/ctrlProp142.xml><?xml version="1.0" encoding="utf-8"?>
<formControlPr xmlns="http://schemas.microsoft.com/office/spreadsheetml/2009/9/main" objectType="CheckBox" fmlaLink="$AQ$62" lockText="1" noThreeD="1"/>
</file>

<file path=xl/ctrlProps/ctrlProp143.xml><?xml version="1.0" encoding="utf-8"?>
<formControlPr xmlns="http://schemas.microsoft.com/office/spreadsheetml/2009/9/main" objectType="CheckBox" fmlaLink="$AR$62" lockText="1" noThreeD="1"/>
</file>

<file path=xl/ctrlProps/ctrlProp144.xml><?xml version="1.0" encoding="utf-8"?>
<formControlPr xmlns="http://schemas.microsoft.com/office/spreadsheetml/2009/9/main" objectType="CheckBox" fmlaLink="$AS$62" lockText="1" noThreeD="1"/>
</file>

<file path=xl/ctrlProps/ctrlProp145.xml><?xml version="1.0" encoding="utf-8"?>
<formControlPr xmlns="http://schemas.microsoft.com/office/spreadsheetml/2009/9/main" objectType="CheckBox" fmlaLink="$AT$62" lockText="1" noThreeD="1"/>
</file>

<file path=xl/ctrlProps/ctrlProp146.xml><?xml version="1.0" encoding="utf-8"?>
<formControlPr xmlns="http://schemas.microsoft.com/office/spreadsheetml/2009/9/main" objectType="CheckBox" fmlaLink="$AP$63" lockText="1" noThreeD="1"/>
</file>

<file path=xl/ctrlProps/ctrlProp147.xml><?xml version="1.0" encoding="utf-8"?>
<formControlPr xmlns="http://schemas.microsoft.com/office/spreadsheetml/2009/9/main" objectType="CheckBox" fmlaLink="$AQ$63" lockText="1" noThreeD="1"/>
</file>

<file path=xl/ctrlProps/ctrlProp148.xml><?xml version="1.0" encoding="utf-8"?>
<formControlPr xmlns="http://schemas.microsoft.com/office/spreadsheetml/2009/9/main" objectType="CheckBox" fmlaLink="$AR$63" lockText="1" noThreeD="1"/>
</file>

<file path=xl/ctrlProps/ctrlProp149.xml><?xml version="1.0" encoding="utf-8"?>
<formControlPr xmlns="http://schemas.microsoft.com/office/spreadsheetml/2009/9/main" objectType="CheckBox" fmlaLink="$AS$63" lockText="1" noThreeD="1"/>
</file>

<file path=xl/ctrlProps/ctrlProp15.xml><?xml version="1.0" encoding="utf-8"?>
<formControlPr xmlns="http://schemas.microsoft.com/office/spreadsheetml/2009/9/main" objectType="CheckBox" fmlaLink="$AP$65" lockText="1" noThreeD="1"/>
</file>

<file path=xl/ctrlProps/ctrlProp150.xml><?xml version="1.0" encoding="utf-8"?>
<formControlPr xmlns="http://schemas.microsoft.com/office/spreadsheetml/2009/9/main" objectType="CheckBox" fmlaLink="$AT$63" lockText="1" noThreeD="1"/>
</file>

<file path=xl/ctrlProps/ctrlProp151.xml><?xml version="1.0" encoding="utf-8"?>
<formControlPr xmlns="http://schemas.microsoft.com/office/spreadsheetml/2009/9/main" objectType="CheckBox" fmlaLink="$AP$64" lockText="1" noThreeD="1"/>
</file>

<file path=xl/ctrlProps/ctrlProp152.xml><?xml version="1.0" encoding="utf-8"?>
<formControlPr xmlns="http://schemas.microsoft.com/office/spreadsheetml/2009/9/main" objectType="CheckBox" fmlaLink="$AQ$64" lockText="1" noThreeD="1"/>
</file>

<file path=xl/ctrlProps/ctrlProp153.xml><?xml version="1.0" encoding="utf-8"?>
<formControlPr xmlns="http://schemas.microsoft.com/office/spreadsheetml/2009/9/main" objectType="CheckBox" fmlaLink="$AR$64" lockText="1" noThreeD="1"/>
</file>

<file path=xl/ctrlProps/ctrlProp154.xml><?xml version="1.0" encoding="utf-8"?>
<formControlPr xmlns="http://schemas.microsoft.com/office/spreadsheetml/2009/9/main" objectType="CheckBox" fmlaLink="$AS$64" lockText="1" noThreeD="1"/>
</file>

<file path=xl/ctrlProps/ctrlProp155.xml><?xml version="1.0" encoding="utf-8"?>
<formControlPr xmlns="http://schemas.microsoft.com/office/spreadsheetml/2009/9/main" objectType="CheckBox" fmlaLink="$AT$64" lockText="1" noThreeD="1"/>
</file>

<file path=xl/ctrlProps/ctrlProp156.xml><?xml version="1.0" encoding="utf-8"?>
<formControlPr xmlns="http://schemas.microsoft.com/office/spreadsheetml/2009/9/main" objectType="CheckBox" fmlaLink="$AP$65" lockText="1" noThreeD="1"/>
</file>

<file path=xl/ctrlProps/ctrlProp157.xml><?xml version="1.0" encoding="utf-8"?>
<formControlPr xmlns="http://schemas.microsoft.com/office/spreadsheetml/2009/9/main" objectType="CheckBox" fmlaLink="$AQ$65" lockText="1" noThreeD="1"/>
</file>

<file path=xl/ctrlProps/ctrlProp158.xml><?xml version="1.0" encoding="utf-8"?>
<formControlPr xmlns="http://schemas.microsoft.com/office/spreadsheetml/2009/9/main" objectType="CheckBox" fmlaLink="$AR$65" lockText="1" noThreeD="1"/>
</file>

<file path=xl/ctrlProps/ctrlProp159.xml><?xml version="1.0" encoding="utf-8"?>
<formControlPr xmlns="http://schemas.microsoft.com/office/spreadsheetml/2009/9/main" objectType="CheckBox" fmlaLink="$AS$65" lockText="1" noThreeD="1"/>
</file>

<file path=xl/ctrlProps/ctrlProp16.xml><?xml version="1.0" encoding="utf-8"?>
<formControlPr xmlns="http://schemas.microsoft.com/office/spreadsheetml/2009/9/main" objectType="CheckBox" fmlaLink="$AR$65" lockText="1" noThreeD="1"/>
</file>

<file path=xl/ctrlProps/ctrlProp160.xml><?xml version="1.0" encoding="utf-8"?>
<formControlPr xmlns="http://schemas.microsoft.com/office/spreadsheetml/2009/9/main" objectType="CheckBox" fmlaLink="$AT$65" lockText="1" noThreeD="1"/>
</file>

<file path=xl/ctrlProps/ctrlProp161.xml><?xml version="1.0" encoding="utf-8"?>
<formControlPr xmlns="http://schemas.microsoft.com/office/spreadsheetml/2009/9/main" objectType="CheckBox" fmlaLink="$AP$66" lockText="1" noThreeD="1"/>
</file>

<file path=xl/ctrlProps/ctrlProp162.xml><?xml version="1.0" encoding="utf-8"?>
<formControlPr xmlns="http://schemas.microsoft.com/office/spreadsheetml/2009/9/main" objectType="CheckBox" fmlaLink="$AQ$66" lockText="1" noThreeD="1"/>
</file>

<file path=xl/ctrlProps/ctrlProp163.xml><?xml version="1.0" encoding="utf-8"?>
<formControlPr xmlns="http://schemas.microsoft.com/office/spreadsheetml/2009/9/main" objectType="CheckBox" fmlaLink="$AR$66" lockText="1" noThreeD="1"/>
</file>

<file path=xl/ctrlProps/ctrlProp164.xml><?xml version="1.0" encoding="utf-8"?>
<formControlPr xmlns="http://schemas.microsoft.com/office/spreadsheetml/2009/9/main" objectType="CheckBox" fmlaLink="$AS$66" lockText="1" noThreeD="1"/>
</file>

<file path=xl/ctrlProps/ctrlProp165.xml><?xml version="1.0" encoding="utf-8"?>
<formControlPr xmlns="http://schemas.microsoft.com/office/spreadsheetml/2009/9/main" objectType="CheckBox" fmlaLink="$AT$66" lockText="1" noThreeD="1"/>
</file>

<file path=xl/ctrlProps/ctrlProp166.xml><?xml version="1.0" encoding="utf-8"?>
<formControlPr xmlns="http://schemas.microsoft.com/office/spreadsheetml/2009/9/main" objectType="CheckBox" fmlaLink="$AP$67" lockText="1" noThreeD="1"/>
</file>

<file path=xl/ctrlProps/ctrlProp167.xml><?xml version="1.0" encoding="utf-8"?>
<formControlPr xmlns="http://schemas.microsoft.com/office/spreadsheetml/2009/9/main" objectType="CheckBox" fmlaLink="$AQ$67" lockText="1" noThreeD="1"/>
</file>

<file path=xl/ctrlProps/ctrlProp168.xml><?xml version="1.0" encoding="utf-8"?>
<formControlPr xmlns="http://schemas.microsoft.com/office/spreadsheetml/2009/9/main" objectType="CheckBox" fmlaLink="$AR$67" lockText="1" noThreeD="1"/>
</file>

<file path=xl/ctrlProps/ctrlProp169.xml><?xml version="1.0" encoding="utf-8"?>
<formControlPr xmlns="http://schemas.microsoft.com/office/spreadsheetml/2009/9/main" objectType="CheckBox" fmlaLink="$AS$67" lockText="1" noThreeD="1"/>
</file>

<file path=xl/ctrlProps/ctrlProp17.xml><?xml version="1.0" encoding="utf-8"?>
<formControlPr xmlns="http://schemas.microsoft.com/office/spreadsheetml/2009/9/main" objectType="CheckBox" fmlaLink="$AQ$66" lockText="1" noThreeD="1"/>
</file>

<file path=xl/ctrlProps/ctrlProp170.xml><?xml version="1.0" encoding="utf-8"?>
<formControlPr xmlns="http://schemas.microsoft.com/office/spreadsheetml/2009/9/main" objectType="CheckBox" fmlaLink="$AT$67" lockText="1" noThreeD="1"/>
</file>

<file path=xl/ctrlProps/ctrlProp171.xml><?xml version="1.0" encoding="utf-8"?>
<formControlPr xmlns="http://schemas.microsoft.com/office/spreadsheetml/2009/9/main" objectType="CheckBox" fmlaLink="$AP$68" lockText="1" noThreeD="1"/>
</file>

<file path=xl/ctrlProps/ctrlProp172.xml><?xml version="1.0" encoding="utf-8"?>
<formControlPr xmlns="http://schemas.microsoft.com/office/spreadsheetml/2009/9/main" objectType="CheckBox" fmlaLink="$AQ$68" lockText="1" noThreeD="1"/>
</file>

<file path=xl/ctrlProps/ctrlProp173.xml><?xml version="1.0" encoding="utf-8"?>
<formControlPr xmlns="http://schemas.microsoft.com/office/spreadsheetml/2009/9/main" objectType="CheckBox" fmlaLink="$AR$68" lockText="1" noThreeD="1"/>
</file>

<file path=xl/ctrlProps/ctrlProp174.xml><?xml version="1.0" encoding="utf-8"?>
<formControlPr xmlns="http://schemas.microsoft.com/office/spreadsheetml/2009/9/main" objectType="CheckBox" fmlaLink="$AS$68" lockText="1" noThreeD="1"/>
</file>

<file path=xl/ctrlProps/ctrlProp175.xml><?xml version="1.0" encoding="utf-8"?>
<formControlPr xmlns="http://schemas.microsoft.com/office/spreadsheetml/2009/9/main" objectType="CheckBox" fmlaLink="$AT$68" lockText="1" noThreeD="1"/>
</file>

<file path=xl/ctrlProps/ctrlProp176.xml><?xml version="1.0" encoding="utf-8"?>
<formControlPr xmlns="http://schemas.microsoft.com/office/spreadsheetml/2009/9/main" objectType="CheckBox" fmlaLink="$AP$69" lockText="1" noThreeD="1"/>
</file>

<file path=xl/ctrlProps/ctrlProp177.xml><?xml version="1.0" encoding="utf-8"?>
<formControlPr xmlns="http://schemas.microsoft.com/office/spreadsheetml/2009/9/main" objectType="CheckBox" fmlaLink="$AQ$69" lockText="1" noThreeD="1"/>
</file>

<file path=xl/ctrlProps/ctrlProp178.xml><?xml version="1.0" encoding="utf-8"?>
<formControlPr xmlns="http://schemas.microsoft.com/office/spreadsheetml/2009/9/main" objectType="CheckBox" fmlaLink="$AR$69" lockText="1" noThreeD="1"/>
</file>

<file path=xl/ctrlProps/ctrlProp179.xml><?xml version="1.0" encoding="utf-8"?>
<formControlPr xmlns="http://schemas.microsoft.com/office/spreadsheetml/2009/9/main" objectType="CheckBox" fmlaLink="$AS$69" lockText="1" noThreeD="1"/>
</file>

<file path=xl/ctrlProps/ctrlProp18.xml><?xml version="1.0" encoding="utf-8"?>
<formControlPr xmlns="http://schemas.microsoft.com/office/spreadsheetml/2009/9/main" objectType="CheckBox" fmlaLink="$AP$66" lockText="1" noThreeD="1"/>
</file>

<file path=xl/ctrlProps/ctrlProp180.xml><?xml version="1.0" encoding="utf-8"?>
<formControlPr xmlns="http://schemas.microsoft.com/office/spreadsheetml/2009/9/main" objectType="CheckBox" fmlaLink="$AT$69" lockText="1" noThreeD="1"/>
</file>

<file path=xl/ctrlProps/ctrlProp181.xml><?xml version="1.0" encoding="utf-8"?>
<formControlPr xmlns="http://schemas.microsoft.com/office/spreadsheetml/2009/9/main" objectType="CheckBox" fmlaLink="$AP$70" lockText="1" noThreeD="1"/>
</file>

<file path=xl/ctrlProps/ctrlProp182.xml><?xml version="1.0" encoding="utf-8"?>
<formControlPr xmlns="http://schemas.microsoft.com/office/spreadsheetml/2009/9/main" objectType="CheckBox" fmlaLink="$AQ$70" lockText="1" noThreeD="1"/>
</file>

<file path=xl/ctrlProps/ctrlProp183.xml><?xml version="1.0" encoding="utf-8"?>
<formControlPr xmlns="http://schemas.microsoft.com/office/spreadsheetml/2009/9/main" objectType="CheckBox" fmlaLink="$AR$70" lockText="1" noThreeD="1"/>
</file>

<file path=xl/ctrlProps/ctrlProp184.xml><?xml version="1.0" encoding="utf-8"?>
<formControlPr xmlns="http://schemas.microsoft.com/office/spreadsheetml/2009/9/main" objectType="CheckBox" fmlaLink="$AS$70" lockText="1" noThreeD="1"/>
</file>

<file path=xl/ctrlProps/ctrlProp185.xml><?xml version="1.0" encoding="utf-8"?>
<formControlPr xmlns="http://schemas.microsoft.com/office/spreadsheetml/2009/9/main" objectType="CheckBox" fmlaLink="$AT$70" lockText="1" noThreeD="1"/>
</file>

<file path=xl/ctrlProps/ctrlProp186.xml><?xml version="1.0" encoding="utf-8"?>
<formControlPr xmlns="http://schemas.microsoft.com/office/spreadsheetml/2009/9/main" objectType="CheckBox" fmlaLink="$AP$71" lockText="1" noThreeD="1"/>
</file>

<file path=xl/ctrlProps/ctrlProp187.xml><?xml version="1.0" encoding="utf-8"?>
<formControlPr xmlns="http://schemas.microsoft.com/office/spreadsheetml/2009/9/main" objectType="CheckBox" fmlaLink="$AQ$71" lockText="1" noThreeD="1"/>
</file>

<file path=xl/ctrlProps/ctrlProp188.xml><?xml version="1.0" encoding="utf-8"?>
<formControlPr xmlns="http://schemas.microsoft.com/office/spreadsheetml/2009/9/main" objectType="CheckBox" fmlaLink="$AR$71" lockText="1" noThreeD="1"/>
</file>

<file path=xl/ctrlProps/ctrlProp189.xml><?xml version="1.0" encoding="utf-8"?>
<formControlPr xmlns="http://schemas.microsoft.com/office/spreadsheetml/2009/9/main" objectType="CheckBox" fmlaLink="$AS$71" lockText="1" noThreeD="1"/>
</file>

<file path=xl/ctrlProps/ctrlProp19.xml><?xml version="1.0" encoding="utf-8"?>
<formControlPr xmlns="http://schemas.microsoft.com/office/spreadsheetml/2009/9/main" objectType="CheckBox" fmlaLink="$AR$66" lockText="1" noThreeD="1"/>
</file>

<file path=xl/ctrlProps/ctrlProp190.xml><?xml version="1.0" encoding="utf-8"?>
<formControlPr xmlns="http://schemas.microsoft.com/office/spreadsheetml/2009/9/main" objectType="CheckBox" fmlaLink="$AT$71" lockText="1" noThreeD="1"/>
</file>

<file path=xl/ctrlProps/ctrlProp191.xml><?xml version="1.0" encoding="utf-8"?>
<formControlPr xmlns="http://schemas.microsoft.com/office/spreadsheetml/2009/9/main" objectType="CheckBox" fmlaLink="$AP$72" lockText="1" noThreeD="1"/>
</file>

<file path=xl/ctrlProps/ctrlProp192.xml><?xml version="1.0" encoding="utf-8"?>
<formControlPr xmlns="http://schemas.microsoft.com/office/spreadsheetml/2009/9/main" objectType="CheckBox" fmlaLink="$AQ$72" lockText="1" noThreeD="1"/>
</file>

<file path=xl/ctrlProps/ctrlProp193.xml><?xml version="1.0" encoding="utf-8"?>
<formControlPr xmlns="http://schemas.microsoft.com/office/spreadsheetml/2009/9/main" objectType="CheckBox" fmlaLink="$AR$72" lockText="1" noThreeD="1"/>
</file>

<file path=xl/ctrlProps/ctrlProp194.xml><?xml version="1.0" encoding="utf-8"?>
<formControlPr xmlns="http://schemas.microsoft.com/office/spreadsheetml/2009/9/main" objectType="CheckBox" fmlaLink="$AS$72" lockText="1" noThreeD="1"/>
</file>

<file path=xl/ctrlProps/ctrlProp195.xml><?xml version="1.0" encoding="utf-8"?>
<formControlPr xmlns="http://schemas.microsoft.com/office/spreadsheetml/2009/9/main" objectType="CheckBox" fmlaLink="$AT$72" lockText="1" noThreeD="1"/>
</file>

<file path=xl/ctrlProps/ctrlProp196.xml><?xml version="1.0" encoding="utf-8"?>
<formControlPr xmlns="http://schemas.microsoft.com/office/spreadsheetml/2009/9/main" objectType="CheckBox" fmlaLink="$AP$73" lockText="1" noThreeD="1"/>
</file>

<file path=xl/ctrlProps/ctrlProp197.xml><?xml version="1.0" encoding="utf-8"?>
<formControlPr xmlns="http://schemas.microsoft.com/office/spreadsheetml/2009/9/main" objectType="CheckBox" fmlaLink="$AQ$73" lockText="1" noThreeD="1"/>
</file>

<file path=xl/ctrlProps/ctrlProp198.xml><?xml version="1.0" encoding="utf-8"?>
<formControlPr xmlns="http://schemas.microsoft.com/office/spreadsheetml/2009/9/main" objectType="CheckBox" fmlaLink="$AR$73" lockText="1" noThreeD="1"/>
</file>

<file path=xl/ctrlProps/ctrlProp199.xml><?xml version="1.0" encoding="utf-8"?>
<formControlPr xmlns="http://schemas.microsoft.com/office/spreadsheetml/2009/9/main" objectType="CheckBox" fmlaLink="$AS$73" lockText="1" noThreeD="1"/>
</file>

<file path=xl/ctrlProps/ctrlProp2.xml><?xml version="1.0" encoding="utf-8"?>
<formControlPr xmlns="http://schemas.microsoft.com/office/spreadsheetml/2009/9/main" objectType="CheckBox" fmlaLink="$AQ$21" lockText="1" noThreeD="1"/>
</file>

<file path=xl/ctrlProps/ctrlProp20.xml><?xml version="1.0" encoding="utf-8"?>
<formControlPr xmlns="http://schemas.microsoft.com/office/spreadsheetml/2009/9/main" objectType="CheckBox" fmlaLink="$AQ$67" lockText="1" noThreeD="1"/>
</file>

<file path=xl/ctrlProps/ctrlProp200.xml><?xml version="1.0" encoding="utf-8"?>
<formControlPr xmlns="http://schemas.microsoft.com/office/spreadsheetml/2009/9/main" objectType="CheckBox" fmlaLink="$AT$73" lockText="1" noThreeD="1"/>
</file>

<file path=xl/ctrlProps/ctrlProp201.xml><?xml version="1.0" encoding="utf-8"?>
<formControlPr xmlns="http://schemas.microsoft.com/office/spreadsheetml/2009/9/main" objectType="CheckBox" fmlaLink="$AP$44" lockText="1" noThreeD="1"/>
</file>

<file path=xl/ctrlProps/ctrlProp202.xml><?xml version="1.0" encoding="utf-8"?>
<formControlPr xmlns="http://schemas.microsoft.com/office/spreadsheetml/2009/9/main" objectType="CheckBox" fmlaLink="$AP$7" lockText="1" noThreeD="1"/>
</file>

<file path=xl/ctrlProps/ctrlProp203.xml><?xml version="1.0" encoding="utf-8"?>
<formControlPr xmlns="http://schemas.microsoft.com/office/spreadsheetml/2009/9/main" objectType="CheckBox" fmlaLink="$AQ$7" lockText="1" noThreeD="1"/>
</file>

<file path=xl/ctrlProps/ctrlProp204.xml><?xml version="1.0" encoding="utf-8"?>
<formControlPr xmlns="http://schemas.microsoft.com/office/spreadsheetml/2009/9/main" objectType="CheckBox" fmlaLink="$AQ$44" lockText="1" noThreeD="1"/>
</file>

<file path=xl/ctrlProps/ctrlProp205.xml><?xml version="1.0" encoding="utf-8"?>
<formControlPr xmlns="http://schemas.microsoft.com/office/spreadsheetml/2009/9/main" objectType="CheckBox" fmlaLink="$AS$44" lockText="1" noThreeD="1"/>
</file>

<file path=xl/ctrlProps/ctrlProp206.xml><?xml version="1.0" encoding="utf-8"?>
<formControlPr xmlns="http://schemas.microsoft.com/office/spreadsheetml/2009/9/main" objectType="CheckBox" fmlaLink="$AR$44" lockText="1" noThreeD="1"/>
</file>

<file path=xl/ctrlProps/ctrlProp207.xml><?xml version="1.0" encoding="utf-8"?>
<formControlPr xmlns="http://schemas.microsoft.com/office/spreadsheetml/2009/9/main" objectType="CheckBox" fmlaLink="$AP$5" lockText="1" noThreeD="1"/>
</file>

<file path=xl/ctrlProps/ctrlProp208.xml><?xml version="1.0" encoding="utf-8"?>
<formControlPr xmlns="http://schemas.microsoft.com/office/spreadsheetml/2009/9/main" objectType="CheckBox" fmlaLink="$AQ$5" lockText="1" noThreeD="1"/>
</file>

<file path=xl/ctrlProps/ctrlProp209.xml><?xml version="1.0" encoding="utf-8"?>
<formControlPr xmlns="http://schemas.microsoft.com/office/spreadsheetml/2009/9/main" objectType="CheckBox" fmlaLink="$AR$5" lockText="1" noThreeD="1"/>
</file>

<file path=xl/ctrlProps/ctrlProp21.xml><?xml version="1.0" encoding="utf-8"?>
<formControlPr xmlns="http://schemas.microsoft.com/office/spreadsheetml/2009/9/main" objectType="CheckBox" fmlaLink="$AP$67" lockText="1" noThreeD="1"/>
</file>

<file path=xl/ctrlProps/ctrlProp210.xml><?xml version="1.0" encoding="utf-8"?>
<formControlPr xmlns="http://schemas.microsoft.com/office/spreadsheetml/2009/9/main" objectType="CheckBox" fmlaLink="$AQ$10" lockText="1" noThreeD="1"/>
</file>

<file path=xl/ctrlProps/ctrlProp211.xml><?xml version="1.0" encoding="utf-8"?>
<formControlPr xmlns="http://schemas.microsoft.com/office/spreadsheetml/2009/9/main" objectType="CheckBox" fmlaLink="$AR$10" lockText="1" noThreeD="1"/>
</file>

<file path=xl/ctrlProps/ctrlProp212.xml><?xml version="1.0" encoding="utf-8"?>
<formControlPr xmlns="http://schemas.microsoft.com/office/spreadsheetml/2009/9/main" objectType="CheckBox" fmlaLink="$AP$10" lockText="1" noThreeD="1"/>
</file>

<file path=xl/ctrlProps/ctrlProp213.xml><?xml version="1.0" encoding="utf-8"?>
<formControlPr xmlns="http://schemas.microsoft.com/office/spreadsheetml/2009/9/main" objectType="CheckBox" fmlaLink="$AQ$11" lockText="1" noThreeD="1"/>
</file>

<file path=xl/ctrlProps/ctrlProp214.xml><?xml version="1.0" encoding="utf-8"?>
<formControlPr xmlns="http://schemas.microsoft.com/office/spreadsheetml/2009/9/main" objectType="CheckBox" fmlaLink="$AR$11" lockText="1" noThreeD="1"/>
</file>

<file path=xl/ctrlProps/ctrlProp215.xml><?xml version="1.0" encoding="utf-8"?>
<formControlPr xmlns="http://schemas.microsoft.com/office/spreadsheetml/2009/9/main" objectType="CheckBox" fmlaLink="$AP$11" lockText="1" noThreeD="1"/>
</file>

<file path=xl/ctrlProps/ctrlProp216.xml><?xml version="1.0" encoding="utf-8"?>
<formControlPr xmlns="http://schemas.microsoft.com/office/spreadsheetml/2009/9/main" objectType="CheckBox" fmlaLink="$AQ$12" lockText="1" noThreeD="1"/>
</file>

<file path=xl/ctrlProps/ctrlProp217.xml><?xml version="1.0" encoding="utf-8"?>
<formControlPr xmlns="http://schemas.microsoft.com/office/spreadsheetml/2009/9/main" objectType="CheckBox" fmlaLink="$AR$12" lockText="1" noThreeD="1"/>
</file>

<file path=xl/ctrlProps/ctrlProp218.xml><?xml version="1.0" encoding="utf-8"?>
<formControlPr xmlns="http://schemas.microsoft.com/office/spreadsheetml/2009/9/main" objectType="CheckBox" fmlaLink="$AP$12" lockText="1" noThreeD="1"/>
</file>

<file path=xl/ctrlProps/ctrlProp219.xml><?xml version="1.0" encoding="utf-8"?>
<formControlPr xmlns="http://schemas.microsoft.com/office/spreadsheetml/2009/9/main" objectType="CheckBox" fmlaLink="$AQ$13" lockText="1" noThreeD="1"/>
</file>

<file path=xl/ctrlProps/ctrlProp22.xml><?xml version="1.0" encoding="utf-8"?>
<formControlPr xmlns="http://schemas.microsoft.com/office/spreadsheetml/2009/9/main" objectType="CheckBox" fmlaLink="$AR$67" lockText="1" noThreeD="1"/>
</file>

<file path=xl/ctrlProps/ctrlProp220.xml><?xml version="1.0" encoding="utf-8"?>
<formControlPr xmlns="http://schemas.microsoft.com/office/spreadsheetml/2009/9/main" objectType="CheckBox" fmlaLink="$AR$13" lockText="1" noThreeD="1"/>
</file>

<file path=xl/ctrlProps/ctrlProp221.xml><?xml version="1.0" encoding="utf-8"?>
<formControlPr xmlns="http://schemas.microsoft.com/office/spreadsheetml/2009/9/main" objectType="CheckBox" fmlaLink="$AP$13" lockText="1" noThreeD="1"/>
</file>

<file path=xl/ctrlProps/ctrlProp222.xml><?xml version="1.0" encoding="utf-8"?>
<formControlPr xmlns="http://schemas.microsoft.com/office/spreadsheetml/2009/9/main" objectType="CheckBox" fmlaLink="$AQ$14" lockText="1" noThreeD="1"/>
</file>

<file path=xl/ctrlProps/ctrlProp223.xml><?xml version="1.0" encoding="utf-8"?>
<formControlPr xmlns="http://schemas.microsoft.com/office/spreadsheetml/2009/9/main" objectType="CheckBox" fmlaLink="$AR$14" lockText="1" noThreeD="1"/>
</file>

<file path=xl/ctrlProps/ctrlProp224.xml><?xml version="1.0" encoding="utf-8"?>
<formControlPr xmlns="http://schemas.microsoft.com/office/spreadsheetml/2009/9/main" objectType="CheckBox" fmlaLink="$AP$14" lockText="1" noThreeD="1"/>
</file>

<file path=xl/ctrlProps/ctrlProp225.xml><?xml version="1.0" encoding="utf-8"?>
<formControlPr xmlns="http://schemas.microsoft.com/office/spreadsheetml/2009/9/main" objectType="CheckBox" fmlaLink="$AQ$15" lockText="1" noThreeD="1"/>
</file>

<file path=xl/ctrlProps/ctrlProp226.xml><?xml version="1.0" encoding="utf-8"?>
<formControlPr xmlns="http://schemas.microsoft.com/office/spreadsheetml/2009/9/main" objectType="CheckBox" fmlaLink="$AR$15" lockText="1" noThreeD="1"/>
</file>

<file path=xl/ctrlProps/ctrlProp227.xml><?xml version="1.0" encoding="utf-8"?>
<formControlPr xmlns="http://schemas.microsoft.com/office/spreadsheetml/2009/9/main" objectType="CheckBox" fmlaLink="$AP$15" lockText="1" noThreeD="1"/>
</file>

<file path=xl/ctrlProps/ctrlProp228.xml><?xml version="1.0" encoding="utf-8"?>
<formControlPr xmlns="http://schemas.microsoft.com/office/spreadsheetml/2009/9/main" objectType="CheckBox" fmlaLink="$AQ$16" lockText="1" noThreeD="1"/>
</file>

<file path=xl/ctrlProps/ctrlProp229.xml><?xml version="1.0" encoding="utf-8"?>
<formControlPr xmlns="http://schemas.microsoft.com/office/spreadsheetml/2009/9/main" objectType="CheckBox" fmlaLink="$AR$16" lockText="1" noThreeD="1"/>
</file>

<file path=xl/ctrlProps/ctrlProp23.xml><?xml version="1.0" encoding="utf-8"?>
<formControlPr xmlns="http://schemas.microsoft.com/office/spreadsheetml/2009/9/main" objectType="CheckBox" fmlaLink="$AQ$68" lockText="1" noThreeD="1"/>
</file>

<file path=xl/ctrlProps/ctrlProp230.xml><?xml version="1.0" encoding="utf-8"?>
<formControlPr xmlns="http://schemas.microsoft.com/office/spreadsheetml/2009/9/main" objectType="CheckBox" fmlaLink="$AP$16" lockText="1" noThreeD="1"/>
</file>

<file path=xl/ctrlProps/ctrlProp231.xml><?xml version="1.0" encoding="utf-8"?>
<formControlPr xmlns="http://schemas.microsoft.com/office/spreadsheetml/2009/9/main" objectType="CheckBox" fmlaLink="$AP$7" lockText="1" noThreeD="1"/>
</file>

<file path=xl/ctrlProps/ctrlProp232.xml><?xml version="1.0" encoding="utf-8"?>
<formControlPr xmlns="http://schemas.microsoft.com/office/spreadsheetml/2009/9/main" objectType="CheckBox" fmlaLink="$AQ$7" lockText="1" noThreeD="1"/>
</file>

<file path=xl/ctrlProps/ctrlProp233.xml><?xml version="1.0" encoding="utf-8"?>
<formControlPr xmlns="http://schemas.microsoft.com/office/spreadsheetml/2009/9/main" objectType="CheckBox" fmlaLink="$AR$7" lockText="1" noThreeD="1"/>
</file>

<file path=xl/ctrlProps/ctrlProp234.xml><?xml version="1.0" encoding="utf-8"?>
<formControlPr xmlns="http://schemas.microsoft.com/office/spreadsheetml/2009/9/main" objectType="CheckBox" fmlaLink="$AQ$52" lockText="1" noThreeD="1"/>
</file>

<file path=xl/ctrlProps/ctrlProp235.xml><?xml version="1.0" encoding="utf-8"?>
<formControlPr xmlns="http://schemas.microsoft.com/office/spreadsheetml/2009/9/main" objectType="CheckBox" fmlaLink="$AR$52" lockText="1" noThreeD="1"/>
</file>

<file path=xl/ctrlProps/ctrlProp236.xml><?xml version="1.0" encoding="utf-8"?>
<formControlPr xmlns="http://schemas.microsoft.com/office/spreadsheetml/2009/9/main" objectType="CheckBox" fmlaLink="$AP$52" lockText="1" noThreeD="1"/>
</file>

<file path=xl/ctrlProps/ctrlProp237.xml><?xml version="1.0" encoding="utf-8"?>
<formControlPr xmlns="http://schemas.microsoft.com/office/spreadsheetml/2009/9/main" objectType="CheckBox" fmlaLink="$AQ$53" lockText="1" noThreeD="1"/>
</file>

<file path=xl/ctrlProps/ctrlProp238.xml><?xml version="1.0" encoding="utf-8"?>
<formControlPr xmlns="http://schemas.microsoft.com/office/spreadsheetml/2009/9/main" objectType="CheckBox" fmlaLink="$AR$53" lockText="1" noThreeD="1"/>
</file>

<file path=xl/ctrlProps/ctrlProp239.xml><?xml version="1.0" encoding="utf-8"?>
<formControlPr xmlns="http://schemas.microsoft.com/office/spreadsheetml/2009/9/main" objectType="CheckBox" fmlaLink="$AP$53" lockText="1" noThreeD="1"/>
</file>

<file path=xl/ctrlProps/ctrlProp24.xml><?xml version="1.0" encoding="utf-8"?>
<formControlPr xmlns="http://schemas.microsoft.com/office/spreadsheetml/2009/9/main" objectType="CheckBox" fmlaLink="$AP$68" lockText="1" noThreeD="1"/>
</file>

<file path=xl/ctrlProps/ctrlProp240.xml><?xml version="1.0" encoding="utf-8"?>
<formControlPr xmlns="http://schemas.microsoft.com/office/spreadsheetml/2009/9/main" objectType="CheckBox" fmlaLink="$AQ$54" lockText="1" noThreeD="1"/>
</file>

<file path=xl/ctrlProps/ctrlProp241.xml><?xml version="1.0" encoding="utf-8"?>
<formControlPr xmlns="http://schemas.microsoft.com/office/spreadsheetml/2009/9/main" objectType="CheckBox" fmlaLink="$AR$54" lockText="1" noThreeD="1"/>
</file>

<file path=xl/ctrlProps/ctrlProp242.xml><?xml version="1.0" encoding="utf-8"?>
<formControlPr xmlns="http://schemas.microsoft.com/office/spreadsheetml/2009/9/main" objectType="CheckBox" fmlaLink="$AP$54" lockText="1" noThreeD="1"/>
</file>

<file path=xl/ctrlProps/ctrlProp243.xml><?xml version="1.0" encoding="utf-8"?>
<formControlPr xmlns="http://schemas.microsoft.com/office/spreadsheetml/2009/9/main" objectType="CheckBox" fmlaLink="$AQ$55" lockText="1" noThreeD="1"/>
</file>

<file path=xl/ctrlProps/ctrlProp244.xml><?xml version="1.0" encoding="utf-8"?>
<formControlPr xmlns="http://schemas.microsoft.com/office/spreadsheetml/2009/9/main" objectType="CheckBox" fmlaLink="$AR$55" lockText="1" noThreeD="1"/>
</file>

<file path=xl/ctrlProps/ctrlProp245.xml><?xml version="1.0" encoding="utf-8"?>
<formControlPr xmlns="http://schemas.microsoft.com/office/spreadsheetml/2009/9/main" objectType="CheckBox" fmlaLink="$AP$55" lockText="1" noThreeD="1"/>
</file>

<file path=xl/ctrlProps/ctrlProp246.xml><?xml version="1.0" encoding="utf-8"?>
<formControlPr xmlns="http://schemas.microsoft.com/office/spreadsheetml/2009/9/main" objectType="CheckBox" fmlaLink="$AP$56" lockText="1" noThreeD="1"/>
</file>

<file path=xl/ctrlProps/ctrlProp247.xml><?xml version="1.0" encoding="utf-8"?>
<formControlPr xmlns="http://schemas.microsoft.com/office/spreadsheetml/2009/9/main" objectType="CheckBox" fmlaLink="$AQ$56" lockText="1" noThreeD="1"/>
</file>

<file path=xl/ctrlProps/ctrlProp248.xml><?xml version="1.0" encoding="utf-8"?>
<formControlPr xmlns="http://schemas.microsoft.com/office/spreadsheetml/2009/9/main" objectType="CheckBox" fmlaLink="$AS$56" lockText="1" noThreeD="1"/>
</file>

<file path=xl/ctrlProps/ctrlProp249.xml><?xml version="1.0" encoding="utf-8"?>
<formControlPr xmlns="http://schemas.microsoft.com/office/spreadsheetml/2009/9/main" objectType="CheckBox" fmlaLink="$AT$56" lockText="1" noThreeD="1"/>
</file>

<file path=xl/ctrlProps/ctrlProp25.xml><?xml version="1.0" encoding="utf-8"?>
<formControlPr xmlns="http://schemas.microsoft.com/office/spreadsheetml/2009/9/main" objectType="CheckBox" fmlaLink="$AR$68" lockText="1" noThreeD="1"/>
</file>

<file path=xl/ctrlProps/ctrlProp250.xml><?xml version="1.0" encoding="utf-8"?>
<formControlPr xmlns="http://schemas.microsoft.com/office/spreadsheetml/2009/9/main" objectType="CheckBox" fmlaLink="$AP$50" lockText="1" noThreeD="1"/>
</file>

<file path=xl/ctrlProps/ctrlProp251.xml><?xml version="1.0" encoding="utf-8"?>
<formControlPr xmlns="http://schemas.microsoft.com/office/spreadsheetml/2009/9/main" objectType="CheckBox" fmlaLink="$AQ$50" lockText="1" noThreeD="1"/>
</file>

<file path=xl/ctrlProps/ctrlProp252.xml><?xml version="1.0" encoding="utf-8"?>
<formControlPr xmlns="http://schemas.microsoft.com/office/spreadsheetml/2009/9/main" objectType="CheckBox" fmlaLink="$AR$50" lockText="1" noThreeD="1"/>
</file>

<file path=xl/ctrlProps/ctrlProp253.xml><?xml version="1.0" encoding="utf-8"?>
<formControlPr xmlns="http://schemas.microsoft.com/office/spreadsheetml/2009/9/main" objectType="CheckBox" fmlaLink="$AR$56" lockText="1" noThreeD="1"/>
</file>

<file path=xl/ctrlProps/ctrlProp254.xml><?xml version="1.0" encoding="utf-8"?>
<formControlPr xmlns="http://schemas.microsoft.com/office/spreadsheetml/2009/9/main" objectType="CheckBox" fmlaLink="$AP$8" lockText="1" noThreeD="1"/>
</file>

<file path=xl/ctrlProps/ctrlProp255.xml><?xml version="1.0" encoding="utf-8"?>
<formControlPr xmlns="http://schemas.microsoft.com/office/spreadsheetml/2009/9/main" objectType="CheckBox" fmlaLink="$AQ$8" lockText="1" noThreeD="1"/>
</file>

<file path=xl/ctrlProps/ctrlProp256.xml><?xml version="1.0" encoding="utf-8"?>
<formControlPr xmlns="http://schemas.microsoft.com/office/spreadsheetml/2009/9/main" objectType="CheckBox" fmlaLink="$AR$8" lockText="1" noThreeD="1"/>
</file>

<file path=xl/ctrlProps/ctrlProp26.xml><?xml version="1.0" encoding="utf-8"?>
<formControlPr xmlns="http://schemas.microsoft.com/office/spreadsheetml/2009/9/main" objectType="CheckBox" fmlaLink="$AQ$69" lockText="1" noThreeD="1"/>
</file>

<file path=xl/ctrlProps/ctrlProp27.xml><?xml version="1.0" encoding="utf-8"?>
<formControlPr xmlns="http://schemas.microsoft.com/office/spreadsheetml/2009/9/main" objectType="CheckBox" fmlaLink="$AP$69" lockText="1" noThreeD="1"/>
</file>

<file path=xl/ctrlProps/ctrlProp28.xml><?xml version="1.0" encoding="utf-8"?>
<formControlPr xmlns="http://schemas.microsoft.com/office/spreadsheetml/2009/9/main" objectType="CheckBox" fmlaLink="$AR$69" lockText="1" noThreeD="1"/>
</file>

<file path=xl/ctrlProps/ctrlProp29.xml><?xml version="1.0" encoding="utf-8"?>
<formControlPr xmlns="http://schemas.microsoft.com/office/spreadsheetml/2009/9/main" objectType="CheckBox" fmlaLink="$AQ$70" lockText="1" noThreeD="1"/>
</file>

<file path=xl/ctrlProps/ctrlProp3.xml><?xml version="1.0" encoding="utf-8"?>
<formControlPr xmlns="http://schemas.microsoft.com/office/spreadsheetml/2009/9/main" objectType="CheckBox" fmlaLink="$AR$21" lockText="1" noThreeD="1"/>
</file>

<file path=xl/ctrlProps/ctrlProp30.xml><?xml version="1.0" encoding="utf-8"?>
<formControlPr xmlns="http://schemas.microsoft.com/office/spreadsheetml/2009/9/main" objectType="CheckBox" fmlaLink="$AP$70" lockText="1" noThreeD="1"/>
</file>

<file path=xl/ctrlProps/ctrlProp31.xml><?xml version="1.0" encoding="utf-8"?>
<formControlPr xmlns="http://schemas.microsoft.com/office/spreadsheetml/2009/9/main" objectType="CheckBox" fmlaLink="$AR$70" lockText="1" noThreeD="1"/>
</file>

<file path=xl/ctrlProps/ctrlProp32.xml><?xml version="1.0" encoding="utf-8"?>
<formControlPr xmlns="http://schemas.microsoft.com/office/spreadsheetml/2009/9/main" objectType="CheckBox" fmlaLink="$AQ$71" lockText="1" noThreeD="1"/>
</file>

<file path=xl/ctrlProps/ctrlProp33.xml><?xml version="1.0" encoding="utf-8"?>
<formControlPr xmlns="http://schemas.microsoft.com/office/spreadsheetml/2009/9/main" objectType="CheckBox" fmlaLink="$AP$71" lockText="1" noThreeD="1"/>
</file>

<file path=xl/ctrlProps/ctrlProp34.xml><?xml version="1.0" encoding="utf-8"?>
<formControlPr xmlns="http://schemas.microsoft.com/office/spreadsheetml/2009/9/main" objectType="CheckBox" fmlaLink="$AR$71" lockText="1" noThreeD="1"/>
</file>

<file path=xl/ctrlProps/ctrlProp35.xml><?xml version="1.0" encoding="utf-8"?>
<formControlPr xmlns="http://schemas.microsoft.com/office/spreadsheetml/2009/9/main" objectType="CheckBox" fmlaLink="$AQ$72" lockText="1" noThreeD="1"/>
</file>

<file path=xl/ctrlProps/ctrlProp36.xml><?xml version="1.0" encoding="utf-8"?>
<formControlPr xmlns="http://schemas.microsoft.com/office/spreadsheetml/2009/9/main" objectType="CheckBox" fmlaLink="$AP$72" lockText="1" noThreeD="1"/>
</file>

<file path=xl/ctrlProps/ctrlProp37.xml><?xml version="1.0" encoding="utf-8"?>
<formControlPr xmlns="http://schemas.microsoft.com/office/spreadsheetml/2009/9/main" objectType="CheckBox" fmlaLink="$AR$72" lockText="1" noThreeD="1"/>
</file>

<file path=xl/ctrlProps/ctrlProp38.xml><?xml version="1.0" encoding="utf-8"?>
<formControlPr xmlns="http://schemas.microsoft.com/office/spreadsheetml/2009/9/main" objectType="CheckBox" fmlaLink="$AQ$73" lockText="1" noThreeD="1"/>
</file>

<file path=xl/ctrlProps/ctrlProp39.xml><?xml version="1.0" encoding="utf-8"?>
<formControlPr xmlns="http://schemas.microsoft.com/office/spreadsheetml/2009/9/main" objectType="CheckBox" fmlaLink="$AP$73" lockText="1" noThreeD="1"/>
</file>

<file path=xl/ctrlProps/ctrlProp4.xml><?xml version="1.0" encoding="utf-8"?>
<formControlPr xmlns="http://schemas.microsoft.com/office/spreadsheetml/2009/9/main" objectType="CheckBox" fmlaLink="$AS$21" lockText="1" noThreeD="1"/>
</file>

<file path=xl/ctrlProps/ctrlProp40.xml><?xml version="1.0" encoding="utf-8"?>
<formControlPr xmlns="http://schemas.microsoft.com/office/spreadsheetml/2009/9/main" objectType="CheckBox" fmlaLink="$AR$73" lockText="1" noThreeD="1"/>
</file>

<file path=xl/ctrlProps/ctrlProp41.xml><?xml version="1.0" encoding="utf-8"?>
<formControlPr xmlns="http://schemas.microsoft.com/office/spreadsheetml/2009/9/main" objectType="CheckBox" fmlaLink="$AQ$74" lockText="1" noThreeD="1"/>
</file>

<file path=xl/ctrlProps/ctrlProp42.xml><?xml version="1.0" encoding="utf-8"?>
<formControlPr xmlns="http://schemas.microsoft.com/office/spreadsheetml/2009/9/main" objectType="CheckBox" fmlaLink="$AP$74" lockText="1" noThreeD="1"/>
</file>

<file path=xl/ctrlProps/ctrlProp43.xml><?xml version="1.0" encoding="utf-8"?>
<formControlPr xmlns="http://schemas.microsoft.com/office/spreadsheetml/2009/9/main" objectType="CheckBox" fmlaLink="$AR$74" lockText="1" noThreeD="1"/>
</file>

<file path=xl/ctrlProps/ctrlProp44.xml><?xml version="1.0" encoding="utf-8"?>
<formControlPr xmlns="http://schemas.microsoft.com/office/spreadsheetml/2009/9/main" objectType="CheckBox" fmlaLink="$AQ$75" lockText="1" noThreeD="1"/>
</file>

<file path=xl/ctrlProps/ctrlProp45.xml><?xml version="1.0" encoding="utf-8"?>
<formControlPr xmlns="http://schemas.microsoft.com/office/spreadsheetml/2009/9/main" objectType="CheckBox" fmlaLink="$AP$75" lockText="1" noThreeD="1"/>
</file>

<file path=xl/ctrlProps/ctrlProp46.xml><?xml version="1.0" encoding="utf-8"?>
<formControlPr xmlns="http://schemas.microsoft.com/office/spreadsheetml/2009/9/main" objectType="CheckBox" fmlaLink="$AR$75" lockText="1" noThreeD="1"/>
</file>

<file path=xl/ctrlProps/ctrlProp47.xml><?xml version="1.0" encoding="utf-8"?>
<formControlPr xmlns="http://schemas.microsoft.com/office/spreadsheetml/2009/9/main" objectType="CheckBox" fmlaLink="$AP$5" lockText="1" noThreeD="1"/>
</file>

<file path=xl/ctrlProps/ctrlProp48.xml><?xml version="1.0" encoding="utf-8"?>
<formControlPr xmlns="http://schemas.microsoft.com/office/spreadsheetml/2009/9/main" objectType="CheckBox" fmlaLink="$AQ$5" lockText="1" noThreeD="1"/>
</file>

<file path=xl/ctrlProps/ctrlProp49.xml><?xml version="1.0" encoding="utf-8"?>
<formControlPr xmlns="http://schemas.microsoft.com/office/spreadsheetml/2009/9/main" objectType="CheckBox" fmlaLink="$AR$5" lockText="1" noThreeD="1"/>
</file>

<file path=xl/ctrlProps/ctrlProp5.xml><?xml version="1.0" encoding="utf-8"?>
<formControlPr xmlns="http://schemas.microsoft.com/office/spreadsheetml/2009/9/main" objectType="CheckBox" fmlaLink="$AQ$62" lockText="1" noThreeD="1"/>
</file>

<file path=xl/ctrlProps/ctrlProp50.xml><?xml version="1.0" encoding="utf-8"?>
<formControlPr xmlns="http://schemas.microsoft.com/office/spreadsheetml/2009/9/main" objectType="CheckBox" fmlaLink="$AS$5" lockText="1" noThreeD="1"/>
</file>

<file path=xl/ctrlProps/ctrlProp51.xml><?xml version="1.0" encoding="utf-8"?>
<formControlPr xmlns="http://schemas.microsoft.com/office/spreadsheetml/2009/9/main" objectType="CheckBox" fmlaLink="$AP$101" lockText="1" noThreeD="1"/>
</file>

<file path=xl/ctrlProps/ctrlProp52.xml><?xml version="1.0" encoding="utf-8"?>
<formControlPr xmlns="http://schemas.microsoft.com/office/spreadsheetml/2009/9/main" objectType="CheckBox" fmlaLink="$AQ$101" lockText="1" noThreeD="1"/>
</file>

<file path=xl/ctrlProps/ctrlProp53.xml><?xml version="1.0" encoding="utf-8"?>
<formControlPr xmlns="http://schemas.microsoft.com/office/spreadsheetml/2009/9/main" objectType="CheckBox" fmlaLink="$AP$111" lockText="1" noThreeD="1"/>
</file>

<file path=xl/ctrlProps/ctrlProp54.xml><?xml version="1.0" encoding="utf-8"?>
<formControlPr xmlns="http://schemas.microsoft.com/office/spreadsheetml/2009/9/main" objectType="CheckBox" fmlaLink="$AQ$111" lockText="1" noThreeD="1"/>
</file>

<file path=xl/ctrlProps/ctrlProp55.xml><?xml version="1.0" encoding="utf-8"?>
<formControlPr xmlns="http://schemas.microsoft.com/office/spreadsheetml/2009/9/main" objectType="CheckBox" fmlaLink="$AR$111" lockText="1" noThreeD="1"/>
</file>

<file path=xl/ctrlProps/ctrlProp56.xml><?xml version="1.0" encoding="utf-8"?>
<formControlPr xmlns="http://schemas.microsoft.com/office/spreadsheetml/2009/9/main" objectType="CheckBox" fmlaLink="$AS$111" lockText="1" noThreeD="1"/>
</file>

<file path=xl/ctrlProps/ctrlProp57.xml><?xml version="1.0" encoding="utf-8"?>
<formControlPr xmlns="http://schemas.microsoft.com/office/spreadsheetml/2009/9/main" objectType="CheckBox" fmlaLink="$AT$111" lockText="1" noThreeD="1"/>
</file>

<file path=xl/ctrlProps/ctrlProp58.xml><?xml version="1.0" encoding="utf-8"?>
<formControlPr xmlns="http://schemas.microsoft.com/office/spreadsheetml/2009/9/main" objectType="CheckBox" fmlaLink="$AP$102" lockText="1" noThreeD="1"/>
</file>

<file path=xl/ctrlProps/ctrlProp59.xml><?xml version="1.0" encoding="utf-8"?>
<formControlPr xmlns="http://schemas.microsoft.com/office/spreadsheetml/2009/9/main" objectType="CheckBox" fmlaLink="$AQ$102" lockText="1" noThreeD="1"/>
</file>

<file path=xl/ctrlProps/ctrlProp6.xml><?xml version="1.0" encoding="utf-8"?>
<formControlPr xmlns="http://schemas.microsoft.com/office/spreadsheetml/2009/9/main" objectType="CheckBox" fmlaLink="$AP$62" lockText="1" noThreeD="1"/>
</file>

<file path=xl/ctrlProps/ctrlProp60.xml><?xml version="1.0" encoding="utf-8"?>
<formControlPr xmlns="http://schemas.microsoft.com/office/spreadsheetml/2009/9/main" objectType="CheckBox" fmlaLink="$AP$112" lockText="1" noThreeD="1"/>
</file>

<file path=xl/ctrlProps/ctrlProp61.xml><?xml version="1.0" encoding="utf-8"?>
<formControlPr xmlns="http://schemas.microsoft.com/office/spreadsheetml/2009/9/main" objectType="CheckBox" fmlaLink="$AQ$112" lockText="1" noThreeD="1"/>
</file>

<file path=xl/ctrlProps/ctrlProp62.xml><?xml version="1.0" encoding="utf-8"?>
<formControlPr xmlns="http://schemas.microsoft.com/office/spreadsheetml/2009/9/main" objectType="CheckBox" fmlaLink="$AR$112" lockText="1" noThreeD="1"/>
</file>

<file path=xl/ctrlProps/ctrlProp63.xml><?xml version="1.0" encoding="utf-8"?>
<formControlPr xmlns="http://schemas.microsoft.com/office/spreadsheetml/2009/9/main" objectType="CheckBox" fmlaLink="$AS$112" lockText="1" noThreeD="1"/>
</file>

<file path=xl/ctrlProps/ctrlProp64.xml><?xml version="1.0" encoding="utf-8"?>
<formControlPr xmlns="http://schemas.microsoft.com/office/spreadsheetml/2009/9/main" objectType="CheckBox" fmlaLink="$AT$112" lockText="1" noThreeD="1"/>
</file>

<file path=xl/ctrlProps/ctrlProp65.xml><?xml version="1.0" encoding="utf-8"?>
<formControlPr xmlns="http://schemas.microsoft.com/office/spreadsheetml/2009/9/main" objectType="CheckBox" fmlaLink="$AP$103" lockText="1" noThreeD="1"/>
</file>

<file path=xl/ctrlProps/ctrlProp66.xml><?xml version="1.0" encoding="utf-8"?>
<formControlPr xmlns="http://schemas.microsoft.com/office/spreadsheetml/2009/9/main" objectType="CheckBox" fmlaLink="$AQ$103" lockText="1" noThreeD="1"/>
</file>

<file path=xl/ctrlProps/ctrlProp67.xml><?xml version="1.0" encoding="utf-8"?>
<formControlPr xmlns="http://schemas.microsoft.com/office/spreadsheetml/2009/9/main" objectType="CheckBox" fmlaLink="$AP$113" lockText="1" noThreeD="1"/>
</file>

<file path=xl/ctrlProps/ctrlProp68.xml><?xml version="1.0" encoding="utf-8"?>
<formControlPr xmlns="http://schemas.microsoft.com/office/spreadsheetml/2009/9/main" objectType="CheckBox" fmlaLink="$AQ$113" lockText="1" noThreeD="1"/>
</file>

<file path=xl/ctrlProps/ctrlProp69.xml><?xml version="1.0" encoding="utf-8"?>
<formControlPr xmlns="http://schemas.microsoft.com/office/spreadsheetml/2009/9/main" objectType="CheckBox" fmlaLink="$AR$113" lockText="1" noThreeD="1"/>
</file>

<file path=xl/ctrlProps/ctrlProp7.xml><?xml version="1.0" encoding="utf-8"?>
<formControlPr xmlns="http://schemas.microsoft.com/office/spreadsheetml/2009/9/main" objectType="CheckBox" fmlaLink="$AR$62" lockText="1" noThreeD="1"/>
</file>

<file path=xl/ctrlProps/ctrlProp70.xml><?xml version="1.0" encoding="utf-8"?>
<formControlPr xmlns="http://schemas.microsoft.com/office/spreadsheetml/2009/9/main" objectType="CheckBox" fmlaLink="$AS$113" lockText="1" noThreeD="1"/>
</file>

<file path=xl/ctrlProps/ctrlProp71.xml><?xml version="1.0" encoding="utf-8"?>
<formControlPr xmlns="http://schemas.microsoft.com/office/spreadsheetml/2009/9/main" objectType="CheckBox" fmlaLink="$AT$113" lockText="1" noThreeD="1"/>
</file>

<file path=xl/ctrlProps/ctrlProp72.xml><?xml version="1.0" encoding="utf-8"?>
<formControlPr xmlns="http://schemas.microsoft.com/office/spreadsheetml/2009/9/main" objectType="CheckBox" fmlaLink="$AP$104" lockText="1" noThreeD="1"/>
</file>

<file path=xl/ctrlProps/ctrlProp73.xml><?xml version="1.0" encoding="utf-8"?>
<formControlPr xmlns="http://schemas.microsoft.com/office/spreadsheetml/2009/9/main" objectType="CheckBox" fmlaLink="$AQ$104" lockText="1" noThreeD="1"/>
</file>

<file path=xl/ctrlProps/ctrlProp74.xml><?xml version="1.0" encoding="utf-8"?>
<formControlPr xmlns="http://schemas.microsoft.com/office/spreadsheetml/2009/9/main" objectType="CheckBox" fmlaLink="$AP$114" lockText="1" noThreeD="1"/>
</file>

<file path=xl/ctrlProps/ctrlProp75.xml><?xml version="1.0" encoding="utf-8"?>
<formControlPr xmlns="http://schemas.microsoft.com/office/spreadsheetml/2009/9/main" objectType="CheckBox" fmlaLink="$AQ$114" lockText="1" noThreeD="1"/>
</file>

<file path=xl/ctrlProps/ctrlProp76.xml><?xml version="1.0" encoding="utf-8"?>
<formControlPr xmlns="http://schemas.microsoft.com/office/spreadsheetml/2009/9/main" objectType="CheckBox" fmlaLink="$AR$114" lockText="1" noThreeD="1"/>
</file>

<file path=xl/ctrlProps/ctrlProp77.xml><?xml version="1.0" encoding="utf-8"?>
<formControlPr xmlns="http://schemas.microsoft.com/office/spreadsheetml/2009/9/main" objectType="CheckBox" fmlaLink="$AS$114" lockText="1" noThreeD="1"/>
</file>

<file path=xl/ctrlProps/ctrlProp78.xml><?xml version="1.0" encoding="utf-8"?>
<formControlPr xmlns="http://schemas.microsoft.com/office/spreadsheetml/2009/9/main" objectType="CheckBox" fmlaLink="$AT$114" lockText="1" noThreeD="1"/>
</file>

<file path=xl/ctrlProps/ctrlProp79.xml><?xml version="1.0" encoding="utf-8"?>
<formControlPr xmlns="http://schemas.microsoft.com/office/spreadsheetml/2009/9/main" objectType="CheckBox" fmlaLink="$AP$105" lockText="1" noThreeD="1"/>
</file>

<file path=xl/ctrlProps/ctrlProp8.xml><?xml version="1.0" encoding="utf-8"?>
<formControlPr xmlns="http://schemas.microsoft.com/office/spreadsheetml/2009/9/main" objectType="CheckBox" fmlaLink="$AQ$63" lockText="1" noThreeD="1"/>
</file>

<file path=xl/ctrlProps/ctrlProp80.xml><?xml version="1.0" encoding="utf-8"?>
<formControlPr xmlns="http://schemas.microsoft.com/office/spreadsheetml/2009/9/main" objectType="CheckBox" fmlaLink="$AQ$105" lockText="1" noThreeD="1"/>
</file>

<file path=xl/ctrlProps/ctrlProp81.xml><?xml version="1.0" encoding="utf-8"?>
<formControlPr xmlns="http://schemas.microsoft.com/office/spreadsheetml/2009/9/main" objectType="CheckBox" fmlaLink="$AP$115" lockText="1" noThreeD="1"/>
</file>

<file path=xl/ctrlProps/ctrlProp82.xml><?xml version="1.0" encoding="utf-8"?>
<formControlPr xmlns="http://schemas.microsoft.com/office/spreadsheetml/2009/9/main" objectType="CheckBox" fmlaLink="$AQ$115" lockText="1" noThreeD="1"/>
</file>

<file path=xl/ctrlProps/ctrlProp83.xml><?xml version="1.0" encoding="utf-8"?>
<formControlPr xmlns="http://schemas.microsoft.com/office/spreadsheetml/2009/9/main" objectType="CheckBox" fmlaLink="$AR$115" lockText="1" noThreeD="1"/>
</file>

<file path=xl/ctrlProps/ctrlProp84.xml><?xml version="1.0" encoding="utf-8"?>
<formControlPr xmlns="http://schemas.microsoft.com/office/spreadsheetml/2009/9/main" objectType="CheckBox" fmlaLink="$AS$115" lockText="1" noThreeD="1"/>
</file>

<file path=xl/ctrlProps/ctrlProp85.xml><?xml version="1.0" encoding="utf-8"?>
<formControlPr xmlns="http://schemas.microsoft.com/office/spreadsheetml/2009/9/main" objectType="CheckBox" fmlaLink="$AT$115" lockText="1" noThreeD="1"/>
</file>

<file path=xl/ctrlProps/ctrlProp86.xml><?xml version="1.0" encoding="utf-8"?>
<formControlPr xmlns="http://schemas.microsoft.com/office/spreadsheetml/2009/9/main" objectType="CheckBox" fmlaLink="$AP$106" lockText="1" noThreeD="1"/>
</file>

<file path=xl/ctrlProps/ctrlProp87.xml><?xml version="1.0" encoding="utf-8"?>
<formControlPr xmlns="http://schemas.microsoft.com/office/spreadsheetml/2009/9/main" objectType="CheckBox" fmlaLink="$AQ$106" lockText="1" noThreeD="1"/>
</file>

<file path=xl/ctrlProps/ctrlProp88.xml><?xml version="1.0" encoding="utf-8"?>
<formControlPr xmlns="http://schemas.microsoft.com/office/spreadsheetml/2009/9/main" objectType="CheckBox" fmlaLink="$AP$116" lockText="1" noThreeD="1"/>
</file>

<file path=xl/ctrlProps/ctrlProp89.xml><?xml version="1.0" encoding="utf-8"?>
<formControlPr xmlns="http://schemas.microsoft.com/office/spreadsheetml/2009/9/main" objectType="CheckBox" fmlaLink="$AQ$116" lockText="1" noThreeD="1"/>
</file>

<file path=xl/ctrlProps/ctrlProp9.xml><?xml version="1.0" encoding="utf-8"?>
<formControlPr xmlns="http://schemas.microsoft.com/office/spreadsheetml/2009/9/main" objectType="CheckBox" fmlaLink="$AP$63" lockText="1" noThreeD="1"/>
</file>

<file path=xl/ctrlProps/ctrlProp90.xml><?xml version="1.0" encoding="utf-8"?>
<formControlPr xmlns="http://schemas.microsoft.com/office/spreadsheetml/2009/9/main" objectType="CheckBox" fmlaLink="$AS$116" lockText="1" noThreeD="1"/>
</file>

<file path=xl/ctrlProps/ctrlProp91.xml><?xml version="1.0" encoding="utf-8"?>
<formControlPr xmlns="http://schemas.microsoft.com/office/spreadsheetml/2009/9/main" objectType="CheckBox" fmlaLink="$AR$116" lockText="1" noThreeD="1"/>
</file>

<file path=xl/ctrlProps/ctrlProp92.xml><?xml version="1.0" encoding="utf-8"?>
<formControlPr xmlns="http://schemas.microsoft.com/office/spreadsheetml/2009/9/main" objectType="CheckBox" fmlaLink="$AT$116" lockText="1" noThreeD="1"/>
</file>

<file path=xl/ctrlProps/ctrlProp93.xml><?xml version="1.0" encoding="utf-8"?>
<formControlPr xmlns="http://schemas.microsoft.com/office/spreadsheetml/2009/9/main" objectType="CheckBox" fmlaLink="$AP$107" lockText="1" noThreeD="1"/>
</file>

<file path=xl/ctrlProps/ctrlProp94.xml><?xml version="1.0" encoding="utf-8"?>
<formControlPr xmlns="http://schemas.microsoft.com/office/spreadsheetml/2009/9/main" objectType="CheckBox" fmlaLink="$AQ$107" lockText="1" noThreeD="1"/>
</file>

<file path=xl/ctrlProps/ctrlProp95.xml><?xml version="1.0" encoding="utf-8"?>
<formControlPr xmlns="http://schemas.microsoft.com/office/spreadsheetml/2009/9/main" objectType="CheckBox" fmlaLink="$AP$117" lockText="1" noThreeD="1"/>
</file>

<file path=xl/ctrlProps/ctrlProp96.xml><?xml version="1.0" encoding="utf-8"?>
<formControlPr xmlns="http://schemas.microsoft.com/office/spreadsheetml/2009/9/main" objectType="CheckBox" fmlaLink="$AQ$117" lockText="1" noThreeD="1"/>
</file>

<file path=xl/ctrlProps/ctrlProp97.xml><?xml version="1.0" encoding="utf-8"?>
<formControlPr xmlns="http://schemas.microsoft.com/office/spreadsheetml/2009/9/main" objectType="CheckBox" fmlaLink="$AR$117" lockText="1" noThreeD="1"/>
</file>

<file path=xl/ctrlProps/ctrlProp98.xml><?xml version="1.0" encoding="utf-8"?>
<formControlPr xmlns="http://schemas.microsoft.com/office/spreadsheetml/2009/9/main" objectType="CheckBox" fmlaLink="$AS$117" lockText="1" noThreeD="1"/>
</file>

<file path=xl/ctrlProps/ctrlProp99.xml><?xml version="1.0" encoding="utf-8"?>
<formControlPr xmlns="http://schemas.microsoft.com/office/spreadsheetml/2009/9/main" objectType="CheckBox" fmlaLink="$AT$1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0</xdr:row>
      <xdr:rowOff>210836</xdr:rowOff>
    </xdr:from>
    <xdr:to>
      <xdr:col>34</xdr:col>
      <xdr:colOff>95249</xdr:colOff>
      <xdr:row>8</xdr:row>
      <xdr:rowOff>18687</xdr:rowOff>
    </xdr:to>
    <xdr:pic>
      <xdr:nvPicPr>
        <xdr:cNvPr id="8" name="図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119" y="210836"/>
          <a:ext cx="5781675" cy="1487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67955</xdr:colOff>
      <xdr:row>20</xdr:row>
      <xdr:rowOff>15281</xdr:rowOff>
    </xdr:from>
    <xdr:ext cx="4514850" cy="822006"/>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037773" y="3877236"/>
          <a:ext cx="4514850" cy="822006"/>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（アンケート内容に関するお問い合わせ先）</a:t>
          </a: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102-0093</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東京都千代田区平川町</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a:t>
          </a:r>
        </a:p>
        <a:p>
          <a:pPr algn="l"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公財</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日本都市センター 研究室（担当：高野、加藤、釼持）</a:t>
          </a:r>
        </a:p>
        <a:p>
          <a:pPr algn="l"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Tel</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03-5216-8775</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E-mail</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tochi@toshi.or.jp</a:t>
          </a:r>
        </a:p>
      </xdr:txBody>
    </xdr:sp>
    <xdr:clientData/>
  </xdr:oneCellAnchor>
  <xdr:twoCellAnchor>
    <xdr:from>
      <xdr:col>0</xdr:col>
      <xdr:colOff>132684</xdr:colOff>
      <xdr:row>7</xdr:row>
      <xdr:rowOff>134472</xdr:rowOff>
    </xdr:from>
    <xdr:to>
      <xdr:col>34</xdr:col>
      <xdr:colOff>3363</xdr:colOff>
      <xdr:row>37</xdr:row>
      <xdr:rowOff>89647</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a:spLocks noChangeAspect="1"/>
        </xdr:cNvSpPr>
      </xdr:nvSpPr>
      <xdr:spPr>
        <a:xfrm>
          <a:off x="132684" y="1546413"/>
          <a:ext cx="5552061" cy="5636558"/>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200" b="1">
              <a:solidFill>
                <a:schemeClr val="dk1"/>
              </a:solidFill>
              <a:effectLst/>
              <a:latin typeface="+mn-lt"/>
              <a:ea typeface="+mn-ea"/>
              <a:cs typeface="+mn-cs"/>
            </a:rPr>
            <a:t>◆本調査の主旨◆</a:t>
          </a:r>
        </a:p>
        <a:p>
          <a:pPr algn="l"/>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公財</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日本都市センターでは、地域公共交通・まちづくり・</a:t>
          </a:r>
          <a:r>
            <a:rPr lang="en-US" altLang="ja-JP" sz="1000">
              <a:solidFill>
                <a:schemeClr val="dk1"/>
              </a:solidFill>
              <a:effectLst/>
              <a:latin typeface="ＭＳ 明朝" panose="02020609040205080304" pitchFamily="17" charset="-128"/>
              <a:ea typeface="ＭＳ 明朝" panose="02020609040205080304" pitchFamily="17" charset="-128"/>
              <a:cs typeface="+mn-cs"/>
            </a:rPr>
            <a:t>ICT</a:t>
          </a:r>
          <a:r>
            <a:rPr lang="ja-JP" altLang="ja-JP" sz="1000">
              <a:solidFill>
                <a:schemeClr val="dk1"/>
              </a:solidFill>
              <a:effectLst/>
              <a:latin typeface="ＭＳ 明朝" panose="02020609040205080304" pitchFamily="17" charset="-128"/>
              <a:ea typeface="ＭＳ 明朝" panose="02020609040205080304" pitchFamily="17" charset="-128"/>
              <a:cs typeface="+mn-cs"/>
            </a:rPr>
            <a:t>といった都市自治体の総合的なモビリティ政策の立案に資する知見を得ることを目的として、平成</a:t>
          </a:r>
          <a:r>
            <a:rPr lang="en-US" altLang="ja-JP" sz="1000">
              <a:solidFill>
                <a:schemeClr val="dk1"/>
              </a:solidFill>
              <a:effectLst/>
              <a:latin typeface="ＭＳ 明朝" panose="02020609040205080304" pitchFamily="17" charset="-128"/>
              <a:ea typeface="ＭＳ 明朝" panose="02020609040205080304" pitchFamily="17" charset="-128"/>
              <a:cs typeface="+mn-cs"/>
            </a:rPr>
            <a:t>28</a:t>
          </a:r>
          <a:r>
            <a:rPr lang="ja-JP" altLang="ja-JP" sz="1000">
              <a:solidFill>
                <a:schemeClr val="dk1"/>
              </a:solidFill>
              <a:effectLst/>
              <a:latin typeface="ＭＳ 明朝" panose="02020609040205080304" pitchFamily="17" charset="-128"/>
              <a:ea typeface="ＭＳ 明朝" panose="02020609040205080304" pitchFamily="17" charset="-128"/>
              <a:cs typeface="+mn-cs"/>
            </a:rPr>
            <a:t>年</a:t>
          </a:r>
          <a:r>
            <a:rPr lang="en-US" altLang="ja-JP" sz="1000">
              <a:solidFill>
                <a:schemeClr val="dk1"/>
              </a:solidFill>
              <a:effectLst/>
              <a:latin typeface="ＭＳ 明朝" panose="02020609040205080304" pitchFamily="17" charset="-128"/>
              <a:ea typeface="ＭＳ 明朝" panose="02020609040205080304" pitchFamily="17" charset="-128"/>
              <a:cs typeface="+mn-cs"/>
            </a:rPr>
            <a:t>8</a:t>
          </a:r>
          <a:r>
            <a:rPr lang="ja-JP" altLang="ja-JP" sz="1000">
              <a:solidFill>
                <a:schemeClr val="dk1"/>
              </a:solidFill>
              <a:effectLst/>
              <a:latin typeface="ＭＳ 明朝" panose="02020609040205080304" pitchFamily="17" charset="-128"/>
              <a:ea typeface="ＭＳ 明朝" panose="02020609040205080304" pitchFamily="17" charset="-128"/>
              <a:cs typeface="+mn-cs"/>
            </a:rPr>
            <a:t>月より｢都市自治体のモビリティに関する研究会」</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座長：谷口守</a:t>
          </a:r>
          <a:r>
            <a:rPr lang="ja-JP" altLang="en-US"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筑波大学社会工学専攻教授</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を設置し、平成</a:t>
          </a:r>
          <a:r>
            <a:rPr lang="en-US" altLang="ja-JP" sz="1000">
              <a:solidFill>
                <a:schemeClr val="dk1"/>
              </a:solidFill>
              <a:effectLst/>
              <a:latin typeface="ＭＳ 明朝" panose="02020609040205080304" pitchFamily="17" charset="-128"/>
              <a:ea typeface="ＭＳ 明朝" panose="02020609040205080304" pitchFamily="17" charset="-128"/>
              <a:cs typeface="+mn-cs"/>
            </a:rPr>
            <a:t>29</a:t>
          </a:r>
          <a:r>
            <a:rPr lang="ja-JP" altLang="ja-JP" sz="1000">
              <a:solidFill>
                <a:schemeClr val="dk1"/>
              </a:solidFill>
              <a:effectLst/>
              <a:latin typeface="ＭＳ 明朝" panose="02020609040205080304" pitchFamily="17" charset="-128"/>
              <a:ea typeface="ＭＳ 明朝" panose="02020609040205080304" pitchFamily="17" charset="-128"/>
              <a:cs typeface="+mn-cs"/>
            </a:rPr>
            <a:t>年度末までの予定で研究を進めております。本研究会では、各地の地域公共交通を維持・活性化し、より魅力的なものとするためにも、広範な自治体の地域公共交通に対する取り組みや課題を定量的に把握する必要があると考え、全都市自治体を対象としたアンケートを実施することとなりました。</a:t>
          </a:r>
        </a:p>
        <a:p>
          <a:pPr algn="l"/>
          <a:r>
            <a:rPr lang="ja-JP" altLang="ja-JP" sz="1000">
              <a:solidFill>
                <a:schemeClr val="dk1"/>
              </a:solidFill>
              <a:effectLst/>
              <a:latin typeface="ＭＳ 明朝" panose="02020609040205080304" pitchFamily="17" charset="-128"/>
              <a:ea typeface="ＭＳ 明朝" panose="02020609040205080304" pitchFamily="17" charset="-128"/>
              <a:cs typeface="+mn-cs"/>
            </a:rPr>
            <a:t>つきましては、公務ご多用の折、誠に恐れ入りますが、本調査にご協力賜りますよう、お願い申し上げます。</a:t>
          </a:r>
        </a:p>
        <a:p>
          <a:pPr algn="ct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ctr"/>
          <a:r>
            <a:rPr lang="ja-JP" altLang="ja-JP" sz="1200" b="1">
              <a:solidFill>
                <a:schemeClr val="dk1"/>
              </a:solidFill>
              <a:effectLst/>
              <a:latin typeface="+mn-lt"/>
              <a:ea typeface="+mn-ea"/>
              <a:cs typeface="+mn-cs"/>
            </a:rPr>
            <a:t>◆ご回答に当たってのお願い◆</a:t>
          </a:r>
        </a:p>
        <a:p>
          <a:pPr algn="l"/>
          <a:r>
            <a:rPr lang="ja-JP" altLang="ja-JP" sz="1000">
              <a:solidFill>
                <a:schemeClr val="dk1"/>
              </a:solidFill>
              <a:effectLst/>
              <a:latin typeface="ＭＳ 明朝" panose="02020609040205080304" pitchFamily="17" charset="-128"/>
              <a:ea typeface="ＭＳ 明朝" panose="02020609040205080304" pitchFamily="17" charset="-128"/>
              <a:cs typeface="+mn-cs"/>
            </a:rPr>
            <a:t>・本アンケートはメール回答と</a:t>
          </a:r>
          <a:r>
            <a:rPr lang="en-US" altLang="ja-JP" sz="1000">
              <a:solidFill>
                <a:schemeClr val="dk1"/>
              </a:solidFill>
              <a:effectLst/>
              <a:latin typeface="ＭＳ 明朝" panose="02020609040205080304" pitchFamily="17" charset="-128"/>
              <a:ea typeface="ＭＳ 明朝" panose="02020609040205080304" pitchFamily="17" charset="-128"/>
              <a:cs typeface="+mn-cs"/>
            </a:rPr>
            <a:t>FAX</a:t>
          </a:r>
          <a:r>
            <a:rPr lang="ja-JP" altLang="ja-JP" sz="1000">
              <a:solidFill>
                <a:schemeClr val="dk1"/>
              </a:solidFill>
              <a:effectLst/>
              <a:latin typeface="ＭＳ 明朝" panose="02020609040205080304" pitchFamily="17" charset="-128"/>
              <a:ea typeface="ＭＳ 明朝" panose="02020609040205080304" pitchFamily="17" charset="-128"/>
              <a:cs typeface="+mn-cs"/>
            </a:rPr>
            <a:t>回答の</a:t>
          </a:r>
          <a:r>
            <a:rPr lang="en-US" altLang="ja-JP" sz="1000">
              <a:solidFill>
                <a:schemeClr val="dk1"/>
              </a:solidFill>
              <a:effectLst/>
              <a:latin typeface="ＭＳ 明朝" panose="02020609040205080304" pitchFamily="17" charset="-128"/>
              <a:ea typeface="ＭＳ 明朝" panose="02020609040205080304" pitchFamily="17" charset="-128"/>
              <a:cs typeface="+mn-cs"/>
            </a:rPr>
            <a:t>2</a:t>
          </a:r>
          <a:r>
            <a:rPr lang="ja-JP" altLang="ja-JP" sz="1000">
              <a:solidFill>
                <a:schemeClr val="dk1"/>
              </a:solidFill>
              <a:effectLst/>
              <a:latin typeface="ＭＳ 明朝" panose="02020609040205080304" pitchFamily="17" charset="-128"/>
              <a:ea typeface="ＭＳ 明朝" panose="02020609040205080304" pitchFamily="17" charset="-128"/>
              <a:cs typeface="+mn-cs"/>
            </a:rPr>
            <a:t>通りの回答方法をご用意しております。メール回答向けのエクセルデータのダウンロード方法・回答方法については別紙ご案内をご参照ください。</a:t>
          </a:r>
        </a:p>
        <a:p>
          <a:pPr algn="l"/>
          <a:r>
            <a:rPr lang="ja-JP" altLang="ja-JP" sz="1000">
              <a:solidFill>
                <a:schemeClr val="dk1"/>
              </a:solidFill>
              <a:effectLst/>
              <a:latin typeface="ＭＳ 明朝" panose="02020609040205080304" pitchFamily="17" charset="-128"/>
              <a:ea typeface="ＭＳ 明朝" panose="02020609040205080304" pitchFamily="17" charset="-128"/>
              <a:cs typeface="+mn-cs"/>
            </a:rPr>
            <a:t>・本アンケートの設問項目は公共交通に係る分野横断的な内容にわたっています。基本的には公共交通政策の企画・計画に携わる部署</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地域公共交通網形成計画の担当部署</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にご回答・取りまとめいただければと思いますが、特に立地適正化計画に関する設問</a:t>
          </a:r>
          <a:r>
            <a:rPr lang="en-US" altLang="ja-JP" sz="1000">
              <a:solidFill>
                <a:schemeClr val="dk1"/>
              </a:solidFill>
              <a:effectLst/>
              <a:latin typeface="ＭＳ 明朝" panose="02020609040205080304" pitchFamily="17" charset="-128"/>
              <a:ea typeface="ＭＳ 明朝" panose="02020609040205080304" pitchFamily="17" charset="-128"/>
              <a:cs typeface="+mn-cs"/>
            </a:rPr>
            <a:t>(Q14)</a:t>
          </a:r>
          <a:r>
            <a:rPr lang="ja-JP" altLang="ja-JP" sz="1000">
              <a:solidFill>
                <a:schemeClr val="dk1"/>
              </a:solidFill>
              <a:effectLst/>
              <a:latin typeface="ＭＳ 明朝" panose="02020609040205080304" pitchFamily="17" charset="-128"/>
              <a:ea typeface="ＭＳ 明朝" panose="02020609040205080304" pitchFamily="17" charset="-128"/>
              <a:cs typeface="+mn-cs"/>
            </a:rPr>
            <a:t>などは都市計画の担当部署などにも内容をご回覧あるいはご照会いただき、ご回答いただきたく存じます。</a:t>
          </a:r>
        </a:p>
        <a:p>
          <a:pPr algn="ctr">
            <a:lnSpc>
              <a:spcPct val="150000"/>
            </a:lnSpc>
            <a:spcBef>
              <a:spcPts val="0"/>
            </a:spcBef>
          </a:pP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ctr">
            <a:lnSpc>
              <a:spcPct val="150000"/>
            </a:lnSpc>
            <a:spcBef>
              <a:spcPts val="0"/>
            </a:spcBef>
          </a:pPr>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◆調査概要◆</a:t>
          </a:r>
        </a:p>
        <a:p>
          <a:pPr marL="1085850" lvl="2" indent="-171450" algn="l">
            <a:lnSpc>
              <a:spcPct val="100000"/>
            </a:lnSpc>
            <a:spcBef>
              <a:spcPts val="0"/>
            </a:spcBef>
            <a:buFont typeface="Wingdings" panose="05000000000000000000" pitchFamily="2" charset="2"/>
            <a:buChar char="l"/>
          </a:pPr>
          <a:r>
            <a:rPr lang="ja-JP" altLang="en-US" sz="12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調査対象：全国</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814</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都市自治体（平成</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29</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年</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4</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月現在）</a:t>
          </a:r>
          <a:endParaRPr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1085850" lvl="2" indent="-171450" algn="l">
            <a:lnSpc>
              <a:spcPct val="100000"/>
            </a:lnSpc>
            <a:spcBef>
              <a:spcPts val="0"/>
            </a:spcBef>
            <a:buFont typeface="Wingdings" panose="05000000000000000000" pitchFamily="2" charset="2"/>
            <a:buChar char="l"/>
          </a:pPr>
          <a:r>
            <a:rPr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調査期間：平成</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29</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年</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7</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月</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7</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日～</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7</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月</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31</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日</a:t>
          </a: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 </a:t>
          </a:r>
        </a:p>
        <a:p>
          <a:pPr marL="1085850" lvl="2" indent="-171450" algn="l">
            <a:lnSpc>
              <a:spcPct val="100000"/>
            </a:lnSpc>
            <a:spcBef>
              <a:spcPts val="0"/>
            </a:spcBef>
            <a:buFont typeface="Wingdings" panose="05000000000000000000" pitchFamily="2" charset="2"/>
            <a:buChar char="l"/>
          </a:pPr>
          <a:endParaRPr lang="ja-JP"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algn="ctr">
            <a:lnSpc>
              <a:spcPct val="100000"/>
            </a:lnSpc>
            <a:spcBef>
              <a:spcPts val="0"/>
            </a:spcBef>
          </a:pP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（アンケート内容に関するお問い合わせ先）</a:t>
          </a:r>
        </a:p>
        <a:p>
          <a:pPr algn="ctr">
            <a:lnSpc>
              <a:spcPct val="100000"/>
            </a:lnSpc>
            <a:spcBef>
              <a:spcPts val="0"/>
            </a:spcBef>
          </a:pP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102-0093</a:t>
          </a: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東京都千代田区平川町</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2</a:t>
          </a:r>
          <a:r>
            <a:rPr lang="ja-JP"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4</a:t>
          </a:r>
          <a:r>
            <a:rPr lang="ja-JP"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a:t>
          </a:r>
          <a:r>
            <a:rPr lang="en-US"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rPr>
            <a:t>1</a:t>
          </a:r>
          <a:endParaRPr lang="ja-JP" altLang="ja-JP" sz="1100" b="1">
            <a:solidFill>
              <a:schemeClr val="dk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gn="ctr">
            <a:lnSpc>
              <a:spcPct val="100000"/>
            </a:lnSpc>
            <a:spcBef>
              <a:spcPts val="0"/>
            </a:spcBef>
          </a:pP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公財</a:t>
          </a: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日本都市センター 研究室（担当：高野）</a:t>
          </a:r>
        </a:p>
        <a:p>
          <a:pPr algn="ctr">
            <a:lnSpc>
              <a:spcPct val="100000"/>
            </a:lnSpc>
            <a:spcBef>
              <a:spcPts val="0"/>
            </a:spcBef>
          </a:pPr>
          <a:r>
            <a:rPr lang="de-DE"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de-DE"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hlinkClick xmlns:r="http://schemas.openxmlformats.org/officeDocument/2006/relationships" r:id=""/>
            </a:rPr>
            <a:t>mobility@toshi.or.jp</a:t>
          </a:r>
          <a:endParaRPr lang="ja-JP" altLang="ja-JP" sz="1100" b="1">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4081</xdr:colOff>
      <xdr:row>59</xdr:row>
      <xdr:rowOff>41623</xdr:rowOff>
    </xdr:from>
    <xdr:to>
      <xdr:col>31</xdr:col>
      <xdr:colOff>134469</xdr:colOff>
      <xdr:row>79</xdr:row>
      <xdr:rowOff>78442</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474728" y="13186123"/>
          <a:ext cx="4836859" cy="4631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本アンケートにおける公共交通機関の各種別の定義は以下の通りです。</a:t>
          </a:r>
          <a:endParaRPr lang="en-US" altLang="ja-JP" sz="1100" b="1">
            <a:solidFill>
              <a:schemeClr val="dk1"/>
            </a:solidFill>
            <a:effectLst/>
            <a:latin typeface="+mn-lt"/>
            <a:ea typeface="+mn-ea"/>
            <a:cs typeface="+mn-cs"/>
          </a:endParaRPr>
        </a:p>
        <a:p>
          <a:pPr marL="171450" indent="-171450">
            <a:buFont typeface="Arial" panose="020B0604020202020204" pitchFamily="34" charset="0"/>
            <a:buChar char="•"/>
          </a:pPr>
          <a:r>
            <a:rPr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鉄・軌道</a:t>
          </a:r>
        </a:p>
        <a:p>
          <a:pPr lvl="1" algn="l"/>
          <a:r>
            <a:rPr lang="ja-JP" altLang="ja-JP" sz="1100">
              <a:solidFill>
                <a:schemeClr val="dk1"/>
              </a:solidFill>
              <a:effectLst/>
              <a:latin typeface="ＭＳ 明朝" panose="02020609040205080304" pitchFamily="17" charset="-128"/>
              <a:ea typeface="ＭＳ 明朝" panose="02020609040205080304" pitchFamily="17" charset="-128"/>
              <a:cs typeface="+mn-cs"/>
            </a:rPr>
            <a:t>普通鉄道、路面電車、地下鉄、モノレール、新交通システム、索道など、鉄道事業法または軌道法に基づき旅客の運送を行うすべての鉄・軌道系交通機関を総称して「鉄・軌道」と定義します。経営形態は</a:t>
          </a:r>
          <a:r>
            <a:rPr lang="en-US" altLang="ja-JP" sz="1100">
              <a:solidFill>
                <a:schemeClr val="dk1"/>
              </a:solidFill>
              <a:effectLst/>
              <a:latin typeface="ＭＳ 明朝" panose="02020609040205080304" pitchFamily="17" charset="-128"/>
              <a:ea typeface="ＭＳ 明朝" panose="02020609040205080304" pitchFamily="17" charset="-128"/>
              <a:cs typeface="+mn-cs"/>
            </a:rPr>
            <a:t>JR</a:t>
          </a:r>
          <a:r>
            <a:rPr lang="ja-JP" altLang="ja-JP" sz="1100">
              <a:solidFill>
                <a:schemeClr val="dk1"/>
              </a:solidFill>
              <a:effectLst/>
              <a:latin typeface="ＭＳ 明朝" panose="02020609040205080304" pitchFamily="17" charset="-128"/>
              <a:ea typeface="ＭＳ 明朝" panose="02020609040205080304" pitchFamily="17" charset="-128"/>
              <a:cs typeface="+mn-cs"/>
            </a:rPr>
            <a:t>・民鉄・第三セクター・公営を問わず、また第一種・第二種・第三種鉄道事業者いずれも含まれます。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171450" indent="-171450">
            <a:buFont typeface="Arial" panose="020B0604020202020204" pitchFamily="34" charset="0"/>
            <a:buChar char="•"/>
          </a:pPr>
          <a:r>
            <a:rPr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バス</a:t>
          </a:r>
          <a:r>
            <a:rPr lang="en-US" altLang="ja-JP" sz="1000" b="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lvl="1" algn="l"/>
          <a:r>
            <a:rPr lang="ja-JP" altLang="ja-JP" sz="1100">
              <a:solidFill>
                <a:schemeClr val="dk1"/>
              </a:solidFill>
              <a:effectLst/>
              <a:latin typeface="ＭＳ 明朝" panose="02020609040205080304" pitchFamily="17" charset="-128"/>
              <a:ea typeface="ＭＳ 明朝" panose="02020609040205080304" pitchFamily="17" charset="-128"/>
              <a:cs typeface="+mn-cs"/>
            </a:rPr>
            <a:t>一般の路線バス、コミュニティバス、デマンド型バスなど中型・大型の自動車によって運行される形態を総称して「バス」と定義します。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171450" indent="-171450">
            <a:buFont typeface="Arial" panose="020B0604020202020204" pitchFamily="34" charset="0"/>
            <a:buChar char="•"/>
          </a:pPr>
          <a:r>
            <a:rPr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タクシー</a:t>
          </a:r>
        </a:p>
        <a:p>
          <a:pPr lvl="1"/>
          <a:r>
            <a:rPr lang="ja-JP" altLang="ja-JP" sz="1100">
              <a:solidFill>
                <a:schemeClr val="dk1"/>
              </a:solidFill>
              <a:effectLst/>
              <a:latin typeface="ＭＳ 明朝" panose="02020609040205080304" pitchFamily="17" charset="-128"/>
              <a:ea typeface="ＭＳ 明朝" panose="02020609040205080304" pitchFamily="17" charset="-128"/>
              <a:cs typeface="+mn-cs"/>
            </a:rPr>
            <a:t>一般タクシー、デマンドタクシー、乗り合いタクシーや自家用有償運送、福祉交通など主に小型の自動車によって運行されるもののうち、市の公共交通政策・計画に位置付けられるものを総称して「タクシー」と定義し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171450" indent="-171450">
            <a:buFont typeface="Arial" panose="020B0604020202020204" pitchFamily="34" charset="0"/>
            <a:buChar char="•"/>
          </a:pPr>
          <a:r>
            <a:rPr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その他交通機関</a:t>
          </a: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dk1"/>
              </a:solidFill>
              <a:effectLst/>
              <a:latin typeface="ＭＳ ゴシック" panose="020B0609070205080204" pitchFamily="49" charset="-128"/>
              <a:ea typeface="ＭＳ ゴシック" panose="020B0609070205080204" pitchFamily="49" charset="-128"/>
              <a:cs typeface="+mn-cs"/>
            </a:rPr>
            <a:t>船舶等</a:t>
          </a:r>
          <a:r>
            <a:rPr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lvl="1" algn="l"/>
          <a:r>
            <a:rPr lang="ja-JP" altLang="ja-JP" sz="1100">
              <a:solidFill>
                <a:schemeClr val="dk1"/>
              </a:solidFill>
              <a:effectLst/>
              <a:latin typeface="ＭＳ 明朝" panose="02020609040205080304" pitchFamily="17" charset="-128"/>
              <a:ea typeface="ＭＳ 明朝" panose="02020609040205080304" pitchFamily="17" charset="-128"/>
              <a:cs typeface="+mn-cs"/>
            </a:rPr>
            <a:t>上記の鉄軌道、バス等、タクシー等以外の公共交通機関で、市の公共交通政策・計画に位置付けられるものを指します。具体的には、船舶による河川・海上交通や、水陸両用車両・デュアルモードビークル</a:t>
          </a:r>
          <a:r>
            <a:rPr lang="en-US" altLang="ja-JP" sz="1100">
              <a:solidFill>
                <a:schemeClr val="dk1"/>
              </a:solidFill>
              <a:effectLst/>
              <a:latin typeface="ＭＳ 明朝" panose="02020609040205080304" pitchFamily="17" charset="-128"/>
              <a:ea typeface="ＭＳ 明朝" panose="02020609040205080304" pitchFamily="17" charset="-128"/>
              <a:cs typeface="+mn-cs"/>
            </a:rPr>
            <a:t>(DMV)</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など複数のモードに跨って運行する新たな形態の公共交通機関などが含まれます。海上交通の場合、市内で完結する航路、</a:t>
          </a:r>
          <a:r>
            <a:rPr lang="ja-JP" altLang="en-US" sz="1100">
              <a:solidFill>
                <a:schemeClr val="dk1"/>
              </a:solidFill>
              <a:effectLst/>
              <a:latin typeface="ＭＳ 明朝" panose="02020609040205080304" pitchFamily="17" charset="-128"/>
              <a:ea typeface="ＭＳ 明朝" panose="02020609040205080304" pitchFamily="17" charset="-128"/>
              <a:cs typeface="+mn-cs"/>
            </a:rPr>
            <a:t>近隣自治体</a:t>
          </a:r>
          <a:r>
            <a:rPr lang="ja-JP" altLang="ja-JP" sz="1100">
              <a:solidFill>
                <a:schemeClr val="dk1"/>
              </a:solidFill>
              <a:effectLst/>
              <a:latin typeface="ＭＳ 明朝" panose="02020609040205080304" pitchFamily="17" charset="-128"/>
              <a:ea typeface="ＭＳ 明朝" panose="02020609040205080304" pitchFamily="17" charset="-128"/>
              <a:cs typeface="+mn-cs"/>
            </a:rPr>
            <a:t>と結ぶ航路に限定します</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54426</xdr:colOff>
      <xdr:row>46</xdr:row>
      <xdr:rowOff>149679</xdr:rowOff>
    </xdr:from>
    <xdr:to>
      <xdr:col>32</xdr:col>
      <xdr:colOff>108855</xdr:colOff>
      <xdr:row>58</xdr:row>
      <xdr:rowOff>81643</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394605" y="10531929"/>
          <a:ext cx="5769429" cy="2626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u="sng">
              <a:latin typeface="ＭＳ ゴシック" panose="020B0609070205080204" pitchFamily="49" charset="-128"/>
              <a:ea typeface="ＭＳ ゴシック" panose="020B0609070205080204" pitchFamily="49" charset="-128"/>
            </a:rPr>
            <a:t>◆　このアンケートで用いる用語について　◆</a:t>
          </a:r>
        </a:p>
        <a:p>
          <a:r>
            <a:rPr kumimoji="1" lang="ja-JP" altLang="en-US" sz="1100"/>
            <a:t> </a:t>
          </a:r>
        </a:p>
        <a:p>
          <a:pPr marL="171450" indent="-171450">
            <a:buFont typeface="Wingdings" panose="05000000000000000000" pitchFamily="2" charset="2"/>
            <a:buChar char="Ø"/>
          </a:pPr>
          <a:r>
            <a:rPr kumimoji="1" lang="ja-JP" altLang="en-US" sz="1100" b="1">
              <a:latin typeface="ＭＳ 明朝" panose="02020609040205080304" pitchFamily="17" charset="-128"/>
              <a:ea typeface="ＭＳ 明朝" panose="02020609040205080304" pitchFamily="17" charset="-128"/>
            </a:rPr>
            <a:t>公共交通・公共交通政策・公共交通施策</a:t>
          </a:r>
        </a:p>
        <a:p>
          <a:r>
            <a:rPr kumimoji="1" lang="ja-JP" altLang="en-US" sz="1100">
              <a:latin typeface="ＭＳ 明朝" panose="02020609040205080304" pitchFamily="17" charset="-128"/>
              <a:ea typeface="ＭＳ 明朝" panose="02020609040205080304" pitchFamily="17" charset="-128"/>
            </a:rPr>
            <a:t>「公共交通」は「地域公共交通の活性化及び再生に関する法律」第二条にて、地域公共交通とは「地域住民の日常生活若しくは社会生活における移動又は観光旅客その他の当該地域を来訪する者の移動のための交通手段として利用される公共交通機関をいう。」と定義されている通り、本アンケートでも地域内で運行される公共交通機関</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鉄・軌道、バス、タクシー、その他</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船舶等</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のすべてを対象とします。</a:t>
          </a:r>
        </a:p>
        <a:p>
          <a:r>
            <a:rPr kumimoji="1" lang="ja-JP" altLang="en-US" sz="1100">
              <a:latin typeface="ＭＳ 明朝" panose="02020609040205080304" pitchFamily="17" charset="-128"/>
              <a:ea typeface="ＭＳ 明朝" panose="02020609040205080304" pitchFamily="17" charset="-128"/>
            </a:rPr>
            <a:t>また「公共交通政策・施策」は上記のそれぞれの公共交通機関に対する直接的な施策・取り組みだけでなく、公共交通の利用を促進するための計画づくり、自家用車や自転車・徒歩と公共交通機関を接続する施策</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パークアンドライドなど</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や複数の公共交通機関に跨る複合的な施策も含まれます。特に「地域公共交通網形成計画」などの計画策定、各種事業の企画を、本アンケートでは総合的に</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公共交通政策</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と定義します。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17</xdr:row>
          <xdr:rowOff>0</xdr:rowOff>
        </xdr:from>
        <xdr:to>
          <xdr:col>2</xdr:col>
          <xdr:colOff>142875</xdr:colOff>
          <xdr:row>20</xdr:row>
          <xdr:rowOff>219075</xdr:rowOff>
        </xdr:to>
        <xdr:grpSp>
          <xdr:nvGrpSpPr>
            <xdr:cNvPr id="2" name="グループ化 1"/>
            <xdr:cNvGrpSpPr/>
          </xdr:nvGrpSpPr>
          <xdr:grpSpPr>
            <a:xfrm>
              <a:off x="133350" y="3562350"/>
              <a:ext cx="342900" cy="904875"/>
              <a:chOff x="133350" y="2981316"/>
              <a:chExt cx="342900" cy="904882"/>
            </a:xfrm>
          </xdr:grpSpPr>
          <xdr:sp macro="" textlink="">
            <xdr:nvSpPr>
              <xdr:cNvPr id="5121" name="Check Box 1" hidden="1">
                <a:extLst>
                  <a:ext uri="{63B3BB69-23CF-44E3-9099-C40C66FF867C}">
                    <a14:compatExt spid="_x0000_s5121"/>
                  </a:ext>
                </a:extLst>
              </xdr:cNvPr>
              <xdr:cNvSpPr/>
            </xdr:nvSpPr>
            <xdr:spPr bwMode="auto">
              <a:xfrm>
                <a:off x="133350" y="2981316"/>
                <a:ext cx="342900"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Lst>
              </xdr:cNvPr>
              <xdr:cNvSpPr/>
            </xdr:nvSpPr>
            <xdr:spPr bwMode="auto">
              <a:xfrm>
                <a:off x="133350" y="3219450"/>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Lst>
              </xdr:cNvPr>
              <xdr:cNvSpPr/>
            </xdr:nvSpPr>
            <xdr:spPr bwMode="auto">
              <a:xfrm>
                <a:off x="133350" y="3438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4" name="Check Box 4" hidden="1">
                <a:extLst>
                  <a:ext uri="{63B3BB69-23CF-44E3-9099-C40C66FF867C}">
                    <a14:compatExt spid="_x0000_s5124"/>
                  </a:ext>
                </a:extLst>
              </xdr:cNvPr>
              <xdr:cNvSpPr/>
            </xdr:nvSpPr>
            <xdr:spPr bwMode="auto">
              <a:xfrm>
                <a:off x="133350" y="3667123"/>
                <a:ext cx="3333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85725</xdr:colOff>
          <xdr:row>61</xdr:row>
          <xdr:rowOff>0</xdr:rowOff>
        </xdr:from>
        <xdr:to>
          <xdr:col>34</xdr:col>
          <xdr:colOff>76200</xdr:colOff>
          <xdr:row>75</xdr:row>
          <xdr:rowOff>9525</xdr:rowOff>
        </xdr:to>
        <xdr:grpSp>
          <xdr:nvGrpSpPr>
            <xdr:cNvPr id="3" name="グループ化 2"/>
            <xdr:cNvGrpSpPr/>
          </xdr:nvGrpSpPr>
          <xdr:grpSpPr>
            <a:xfrm>
              <a:off x="5372100" y="11791950"/>
              <a:ext cx="1133475" cy="3419475"/>
              <a:chOff x="5378904" y="11987893"/>
              <a:chExt cx="1133475" cy="3452132"/>
            </a:xfrm>
          </xdr:grpSpPr>
          <xdr:sp macro="" textlink="">
            <xdr:nvSpPr>
              <xdr:cNvPr id="5127" name="Check Box 7" hidden="1">
                <a:extLst>
                  <a:ext uri="{63B3BB69-23CF-44E3-9099-C40C66FF867C}">
                    <a14:compatExt spid="_x0000_s5127"/>
                  </a:ext>
                </a:extLst>
              </xdr:cNvPr>
              <xdr:cNvSpPr/>
            </xdr:nvSpPr>
            <xdr:spPr bwMode="auto">
              <a:xfrm>
                <a:off x="5750379" y="11987893"/>
                <a:ext cx="333375"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Lst>
              </xdr:cNvPr>
              <xdr:cNvSpPr/>
            </xdr:nvSpPr>
            <xdr:spPr bwMode="auto">
              <a:xfrm>
                <a:off x="5378904" y="11997418"/>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Lst>
              </xdr:cNvPr>
              <xdr:cNvSpPr/>
            </xdr:nvSpPr>
            <xdr:spPr bwMode="auto">
              <a:xfrm>
                <a:off x="6140904" y="11997418"/>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Lst>
              </xdr:cNvPr>
              <xdr:cNvSpPr/>
            </xdr:nvSpPr>
            <xdr:spPr bwMode="auto">
              <a:xfrm>
                <a:off x="5750379" y="12219213"/>
                <a:ext cx="371475" cy="24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Lst>
              </xdr:cNvPr>
              <xdr:cNvSpPr/>
            </xdr:nvSpPr>
            <xdr:spPr bwMode="auto">
              <a:xfrm>
                <a:off x="5378904" y="12228739"/>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2" hidden="1">
                <a:extLst>
                  <a:ext uri="{63B3BB69-23CF-44E3-9099-C40C66FF867C}">
                    <a14:compatExt spid="_x0000_s5132"/>
                  </a:ext>
                </a:extLst>
              </xdr:cNvPr>
              <xdr:cNvSpPr/>
            </xdr:nvSpPr>
            <xdr:spPr bwMode="auto">
              <a:xfrm>
                <a:off x="6140904" y="12228739"/>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3" name="Check Box 13" hidden="1">
                <a:extLst>
                  <a:ext uri="{63B3BB69-23CF-44E3-9099-C40C66FF867C}">
                    <a14:compatExt spid="_x0000_s5133"/>
                  </a:ext>
                </a:extLst>
              </xdr:cNvPr>
              <xdr:cNvSpPr/>
            </xdr:nvSpPr>
            <xdr:spPr bwMode="auto">
              <a:xfrm>
                <a:off x="5750379" y="12450536"/>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4" name="Check Box 14" hidden="1">
                <a:extLst>
                  <a:ext uri="{63B3BB69-23CF-44E3-9099-C40C66FF867C}">
                    <a14:compatExt spid="_x0000_s5134"/>
                  </a:ext>
                </a:extLst>
              </xdr:cNvPr>
              <xdr:cNvSpPr/>
            </xdr:nvSpPr>
            <xdr:spPr bwMode="auto">
              <a:xfrm>
                <a:off x="5378904" y="12460061"/>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5" name="Check Box 15" hidden="1">
                <a:extLst>
                  <a:ext uri="{63B3BB69-23CF-44E3-9099-C40C66FF867C}">
                    <a14:compatExt spid="_x0000_s5135"/>
                  </a:ext>
                </a:extLst>
              </xdr:cNvPr>
              <xdr:cNvSpPr/>
            </xdr:nvSpPr>
            <xdr:spPr bwMode="auto">
              <a:xfrm>
                <a:off x="6140904" y="12460061"/>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6" name="Check Box 16" hidden="1">
                <a:extLst>
                  <a:ext uri="{63B3BB69-23CF-44E3-9099-C40C66FF867C}">
                    <a14:compatExt spid="_x0000_s5136"/>
                  </a:ext>
                </a:extLst>
              </xdr:cNvPr>
              <xdr:cNvSpPr/>
            </xdr:nvSpPr>
            <xdr:spPr bwMode="auto">
              <a:xfrm>
                <a:off x="5750379" y="12681857"/>
                <a:ext cx="371475" cy="24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Lst>
              </xdr:cNvPr>
              <xdr:cNvSpPr/>
            </xdr:nvSpPr>
            <xdr:spPr bwMode="auto">
              <a:xfrm>
                <a:off x="5378904" y="12691382"/>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Lst>
              </xdr:cNvPr>
              <xdr:cNvSpPr/>
            </xdr:nvSpPr>
            <xdr:spPr bwMode="auto">
              <a:xfrm>
                <a:off x="6140904" y="12691382"/>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Lst>
              </xdr:cNvPr>
              <xdr:cNvSpPr/>
            </xdr:nvSpPr>
            <xdr:spPr bwMode="auto">
              <a:xfrm>
                <a:off x="5750379" y="12913179"/>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0" name="Check Box 20" hidden="1">
                <a:extLst>
                  <a:ext uri="{63B3BB69-23CF-44E3-9099-C40C66FF867C}">
                    <a14:compatExt spid="_x0000_s5140"/>
                  </a:ext>
                </a:extLst>
              </xdr:cNvPr>
              <xdr:cNvSpPr/>
            </xdr:nvSpPr>
            <xdr:spPr bwMode="auto">
              <a:xfrm>
                <a:off x="5378904" y="12922705"/>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1" name="Check Box 21" hidden="1">
                <a:extLst>
                  <a:ext uri="{63B3BB69-23CF-44E3-9099-C40C66FF867C}">
                    <a14:compatExt spid="_x0000_s5141"/>
                  </a:ext>
                </a:extLst>
              </xdr:cNvPr>
              <xdr:cNvSpPr/>
            </xdr:nvSpPr>
            <xdr:spPr bwMode="auto">
              <a:xfrm>
                <a:off x="6140904" y="12922705"/>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2" name="Check Box 22" hidden="1">
                <a:extLst>
                  <a:ext uri="{63B3BB69-23CF-44E3-9099-C40C66FF867C}">
                    <a14:compatExt spid="_x0000_s5142"/>
                  </a:ext>
                </a:extLst>
              </xdr:cNvPr>
              <xdr:cNvSpPr/>
            </xdr:nvSpPr>
            <xdr:spPr bwMode="auto">
              <a:xfrm>
                <a:off x="5750379" y="13144500"/>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3" name="Check Box 23" hidden="1">
                <a:extLst>
                  <a:ext uri="{63B3BB69-23CF-44E3-9099-C40C66FF867C}">
                    <a14:compatExt spid="_x0000_s5143"/>
                  </a:ext>
                </a:extLst>
              </xdr:cNvPr>
              <xdr:cNvSpPr/>
            </xdr:nvSpPr>
            <xdr:spPr bwMode="auto">
              <a:xfrm>
                <a:off x="5378904" y="1315402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4" name="Check Box 24" hidden="1">
                <a:extLst>
                  <a:ext uri="{63B3BB69-23CF-44E3-9099-C40C66FF867C}">
                    <a14:compatExt spid="_x0000_s5144"/>
                  </a:ext>
                </a:extLst>
              </xdr:cNvPr>
              <xdr:cNvSpPr/>
            </xdr:nvSpPr>
            <xdr:spPr bwMode="auto">
              <a:xfrm>
                <a:off x="6140904" y="1315402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5" name="Check Box 25" hidden="1">
                <a:extLst>
                  <a:ext uri="{63B3BB69-23CF-44E3-9099-C40C66FF867C}">
                    <a14:compatExt spid="_x0000_s5145"/>
                  </a:ext>
                </a:extLst>
              </xdr:cNvPr>
              <xdr:cNvSpPr/>
            </xdr:nvSpPr>
            <xdr:spPr bwMode="auto">
              <a:xfrm>
                <a:off x="5750379" y="13375822"/>
                <a:ext cx="371475" cy="24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6" name="Check Box 26" hidden="1">
                <a:extLst>
                  <a:ext uri="{63B3BB69-23CF-44E3-9099-C40C66FF867C}">
                    <a14:compatExt spid="_x0000_s5146"/>
                  </a:ext>
                </a:extLst>
              </xdr:cNvPr>
              <xdr:cNvSpPr/>
            </xdr:nvSpPr>
            <xdr:spPr bwMode="auto">
              <a:xfrm>
                <a:off x="5378904" y="13385346"/>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7" name="Check Box 27" hidden="1">
                <a:extLst>
                  <a:ext uri="{63B3BB69-23CF-44E3-9099-C40C66FF867C}">
                    <a14:compatExt spid="_x0000_s5147"/>
                  </a:ext>
                </a:extLst>
              </xdr:cNvPr>
              <xdr:cNvSpPr/>
            </xdr:nvSpPr>
            <xdr:spPr bwMode="auto">
              <a:xfrm>
                <a:off x="6140904" y="13385346"/>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8" name="Check Box 28" hidden="1">
                <a:extLst>
                  <a:ext uri="{63B3BB69-23CF-44E3-9099-C40C66FF867C}">
                    <a14:compatExt spid="_x0000_s5148"/>
                  </a:ext>
                </a:extLst>
              </xdr:cNvPr>
              <xdr:cNvSpPr/>
            </xdr:nvSpPr>
            <xdr:spPr bwMode="auto">
              <a:xfrm>
                <a:off x="5750379" y="13607141"/>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9" name="Check Box 29" hidden="1">
                <a:extLst>
                  <a:ext uri="{63B3BB69-23CF-44E3-9099-C40C66FF867C}">
                    <a14:compatExt spid="_x0000_s5149"/>
                  </a:ext>
                </a:extLst>
              </xdr:cNvPr>
              <xdr:cNvSpPr/>
            </xdr:nvSpPr>
            <xdr:spPr bwMode="auto">
              <a:xfrm>
                <a:off x="5378904" y="1359892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0" name="Check Box 30" hidden="1">
                <a:extLst>
                  <a:ext uri="{63B3BB69-23CF-44E3-9099-C40C66FF867C}">
                    <a14:compatExt spid="_x0000_s5150"/>
                  </a:ext>
                </a:extLst>
              </xdr:cNvPr>
              <xdr:cNvSpPr/>
            </xdr:nvSpPr>
            <xdr:spPr bwMode="auto">
              <a:xfrm>
                <a:off x="6140904" y="13616668"/>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1" name="Check Box 31" hidden="1">
                <a:extLst>
                  <a:ext uri="{63B3BB69-23CF-44E3-9099-C40C66FF867C}">
                    <a14:compatExt spid="_x0000_s5151"/>
                  </a:ext>
                </a:extLst>
              </xdr:cNvPr>
              <xdr:cNvSpPr/>
            </xdr:nvSpPr>
            <xdr:spPr bwMode="auto">
              <a:xfrm>
                <a:off x="5750379" y="13838464"/>
                <a:ext cx="371475" cy="24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2" name="Check Box 32" hidden="1">
                <a:extLst>
                  <a:ext uri="{63B3BB69-23CF-44E3-9099-C40C66FF867C}">
                    <a14:compatExt spid="_x0000_s5152"/>
                  </a:ext>
                </a:extLst>
              </xdr:cNvPr>
              <xdr:cNvSpPr/>
            </xdr:nvSpPr>
            <xdr:spPr bwMode="auto">
              <a:xfrm>
                <a:off x="5378904" y="13847989"/>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3" name="Check Box 33" hidden="1">
                <a:extLst>
                  <a:ext uri="{63B3BB69-23CF-44E3-9099-C40C66FF867C}">
                    <a14:compatExt spid="_x0000_s5153"/>
                  </a:ext>
                </a:extLst>
              </xdr:cNvPr>
              <xdr:cNvSpPr/>
            </xdr:nvSpPr>
            <xdr:spPr bwMode="auto">
              <a:xfrm>
                <a:off x="6140904" y="13847989"/>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4" name="Check Box 34" hidden="1">
                <a:extLst>
                  <a:ext uri="{63B3BB69-23CF-44E3-9099-C40C66FF867C}">
                    <a14:compatExt spid="_x0000_s5154"/>
                  </a:ext>
                </a:extLst>
              </xdr:cNvPr>
              <xdr:cNvSpPr/>
            </xdr:nvSpPr>
            <xdr:spPr bwMode="auto">
              <a:xfrm>
                <a:off x="5750379" y="14069785"/>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5" name="Check Box 35" hidden="1">
                <a:extLst>
                  <a:ext uri="{63B3BB69-23CF-44E3-9099-C40C66FF867C}">
                    <a14:compatExt spid="_x0000_s5155"/>
                  </a:ext>
                </a:extLst>
              </xdr:cNvPr>
              <xdr:cNvSpPr/>
            </xdr:nvSpPr>
            <xdr:spPr bwMode="auto">
              <a:xfrm>
                <a:off x="5378904" y="14079311"/>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6" name="Check Box 36" hidden="1">
                <a:extLst>
                  <a:ext uri="{63B3BB69-23CF-44E3-9099-C40C66FF867C}">
                    <a14:compatExt spid="_x0000_s5156"/>
                  </a:ext>
                </a:extLst>
              </xdr:cNvPr>
              <xdr:cNvSpPr/>
            </xdr:nvSpPr>
            <xdr:spPr bwMode="auto">
              <a:xfrm>
                <a:off x="6140904" y="14079311"/>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7" name="Check Box 37" hidden="1">
                <a:extLst>
                  <a:ext uri="{63B3BB69-23CF-44E3-9099-C40C66FF867C}">
                    <a14:compatExt spid="_x0000_s5157"/>
                  </a:ext>
                </a:extLst>
              </xdr:cNvPr>
              <xdr:cNvSpPr/>
            </xdr:nvSpPr>
            <xdr:spPr bwMode="auto">
              <a:xfrm>
                <a:off x="5750379" y="14301107"/>
                <a:ext cx="371475" cy="24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8" name="Check Box 38" hidden="1">
                <a:extLst>
                  <a:ext uri="{63B3BB69-23CF-44E3-9099-C40C66FF867C}">
                    <a14:compatExt spid="_x0000_s5158"/>
                  </a:ext>
                </a:extLst>
              </xdr:cNvPr>
              <xdr:cNvSpPr/>
            </xdr:nvSpPr>
            <xdr:spPr bwMode="auto">
              <a:xfrm>
                <a:off x="5378904" y="14310631"/>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9" name="Check Box 39" hidden="1">
                <a:extLst>
                  <a:ext uri="{63B3BB69-23CF-44E3-9099-C40C66FF867C}">
                    <a14:compatExt spid="_x0000_s5159"/>
                  </a:ext>
                </a:extLst>
              </xdr:cNvPr>
              <xdr:cNvSpPr/>
            </xdr:nvSpPr>
            <xdr:spPr bwMode="auto">
              <a:xfrm>
                <a:off x="6140904" y="14310631"/>
                <a:ext cx="371475" cy="231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0" name="Check Box 40" hidden="1">
                <a:extLst>
                  <a:ext uri="{63B3BB69-23CF-44E3-9099-C40C66FF867C}">
                    <a14:compatExt spid="_x0000_s5160"/>
                  </a:ext>
                </a:extLst>
              </xdr:cNvPr>
              <xdr:cNvSpPr/>
            </xdr:nvSpPr>
            <xdr:spPr bwMode="auto">
              <a:xfrm>
                <a:off x="5750379" y="14532428"/>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1" name="Check Box 41" hidden="1">
                <a:extLst>
                  <a:ext uri="{63B3BB69-23CF-44E3-9099-C40C66FF867C}">
                    <a14:compatExt spid="_x0000_s5161"/>
                  </a:ext>
                </a:extLst>
              </xdr:cNvPr>
              <xdr:cNvSpPr/>
            </xdr:nvSpPr>
            <xdr:spPr bwMode="auto">
              <a:xfrm>
                <a:off x="5378904" y="1454195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2" name="Check Box 42" hidden="1">
                <a:extLst>
                  <a:ext uri="{63B3BB69-23CF-44E3-9099-C40C66FF867C}">
                    <a14:compatExt spid="_x0000_s5162"/>
                  </a:ext>
                </a:extLst>
              </xdr:cNvPr>
              <xdr:cNvSpPr/>
            </xdr:nvSpPr>
            <xdr:spPr bwMode="auto">
              <a:xfrm>
                <a:off x="6140904" y="1454195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3" name="Check Box 43" hidden="1">
                <a:extLst>
                  <a:ext uri="{63B3BB69-23CF-44E3-9099-C40C66FF867C}">
                    <a14:compatExt spid="_x0000_s5163"/>
                  </a:ext>
                </a:extLst>
              </xdr:cNvPr>
              <xdr:cNvSpPr/>
            </xdr:nvSpPr>
            <xdr:spPr bwMode="auto">
              <a:xfrm>
                <a:off x="5750379" y="14849475"/>
                <a:ext cx="371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4" name="Check Box 44" hidden="1">
                <a:extLst>
                  <a:ext uri="{63B3BB69-23CF-44E3-9099-C40C66FF867C}">
                    <a14:compatExt spid="_x0000_s5164"/>
                  </a:ext>
                </a:extLst>
              </xdr:cNvPr>
              <xdr:cNvSpPr/>
            </xdr:nvSpPr>
            <xdr:spPr bwMode="auto">
              <a:xfrm>
                <a:off x="5378904" y="14859000"/>
                <a:ext cx="3714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5" name="Check Box 45" hidden="1">
                <a:extLst>
                  <a:ext uri="{63B3BB69-23CF-44E3-9099-C40C66FF867C}">
                    <a14:compatExt spid="_x0000_s5165"/>
                  </a:ext>
                </a:extLst>
              </xdr:cNvPr>
              <xdr:cNvSpPr/>
            </xdr:nvSpPr>
            <xdr:spPr bwMode="auto">
              <a:xfrm>
                <a:off x="6140904" y="14859000"/>
                <a:ext cx="3714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6" name="Check Box 46" hidden="1">
                <a:extLst>
                  <a:ext uri="{63B3BB69-23CF-44E3-9099-C40C66FF867C}">
                    <a14:compatExt spid="_x0000_s5166"/>
                  </a:ext>
                </a:extLst>
              </xdr:cNvPr>
              <xdr:cNvSpPr/>
            </xdr:nvSpPr>
            <xdr:spPr bwMode="auto">
              <a:xfrm>
                <a:off x="5750379" y="15199179"/>
                <a:ext cx="371475" cy="24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7" name="Check Box 47" hidden="1">
                <a:extLst>
                  <a:ext uri="{63B3BB69-23CF-44E3-9099-C40C66FF867C}">
                    <a14:compatExt spid="_x0000_s5167"/>
                  </a:ext>
                </a:extLst>
              </xdr:cNvPr>
              <xdr:cNvSpPr/>
            </xdr:nvSpPr>
            <xdr:spPr bwMode="auto">
              <a:xfrm>
                <a:off x="5378904" y="1520870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8" name="Check Box 48" hidden="1">
                <a:extLst>
                  <a:ext uri="{63B3BB69-23CF-44E3-9099-C40C66FF867C}">
                    <a14:compatExt spid="_x0000_s5168"/>
                  </a:ext>
                </a:extLst>
              </xdr:cNvPr>
              <xdr:cNvSpPr/>
            </xdr:nvSpPr>
            <xdr:spPr bwMode="auto">
              <a:xfrm>
                <a:off x="6140904" y="15208704"/>
                <a:ext cx="371475" cy="231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8405</xdr:colOff>
          <xdr:row>3</xdr:row>
          <xdr:rowOff>228920</xdr:rowOff>
        </xdr:from>
        <xdr:to>
          <xdr:col>4</xdr:col>
          <xdr:colOff>160805</xdr:colOff>
          <xdr:row>7</xdr:row>
          <xdr:rowOff>228921</xdr:rowOff>
        </xdr:to>
        <xdr:grpSp>
          <xdr:nvGrpSpPr>
            <xdr:cNvPr id="2" name="グループ化 1"/>
            <xdr:cNvGrpSpPr/>
          </xdr:nvGrpSpPr>
          <xdr:grpSpPr>
            <a:xfrm>
              <a:off x="532280" y="857570"/>
              <a:ext cx="342900" cy="914401"/>
              <a:chOff x="479051" y="840448"/>
              <a:chExt cx="342900" cy="896465"/>
            </a:xfrm>
          </xdr:grpSpPr>
          <xdr:sp macro="" textlink="">
            <xdr:nvSpPr>
              <xdr:cNvPr id="8684" name="Check Box 492" hidden="1">
                <a:extLst>
                  <a:ext uri="{63B3BB69-23CF-44E3-9099-C40C66FF867C}">
                    <a14:compatExt spid="_x0000_s8684"/>
                  </a:ext>
                </a:extLst>
              </xdr:cNvPr>
              <xdr:cNvSpPr/>
            </xdr:nvSpPr>
            <xdr:spPr bwMode="auto">
              <a:xfrm>
                <a:off x="479051" y="840448"/>
                <a:ext cx="342900" cy="224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85" name="Check Box 493" hidden="1">
                <a:extLst>
                  <a:ext uri="{63B3BB69-23CF-44E3-9099-C40C66FF867C}">
                    <a14:compatExt spid="_x0000_s8685"/>
                  </a:ext>
                </a:extLst>
              </xdr:cNvPr>
              <xdr:cNvSpPr/>
            </xdr:nvSpPr>
            <xdr:spPr bwMode="auto">
              <a:xfrm>
                <a:off x="479051" y="1064559"/>
                <a:ext cx="342900" cy="2241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86" name="Check Box 494" hidden="1">
                <a:extLst>
                  <a:ext uri="{63B3BB69-23CF-44E3-9099-C40C66FF867C}">
                    <a14:compatExt spid="_x0000_s8686"/>
                  </a:ext>
                </a:extLst>
              </xdr:cNvPr>
              <xdr:cNvSpPr/>
            </xdr:nvSpPr>
            <xdr:spPr bwMode="auto">
              <a:xfrm>
                <a:off x="479051" y="1288676"/>
                <a:ext cx="342900" cy="224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87" name="Check Box 495" hidden="1">
                <a:extLst>
                  <a:ext uri="{63B3BB69-23CF-44E3-9099-C40C66FF867C}">
                    <a14:compatExt spid="_x0000_s8687"/>
                  </a:ext>
                </a:extLst>
              </xdr:cNvPr>
              <xdr:cNvSpPr/>
            </xdr:nvSpPr>
            <xdr:spPr bwMode="auto">
              <a:xfrm>
                <a:off x="479051" y="1512794"/>
                <a:ext cx="342900" cy="224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7742</xdr:colOff>
          <xdr:row>110</xdr:row>
          <xdr:rowOff>68407</xdr:rowOff>
        </xdr:from>
        <xdr:to>
          <xdr:col>34</xdr:col>
          <xdr:colOff>64892</xdr:colOff>
          <xdr:row>119</xdr:row>
          <xdr:rowOff>297007</xdr:rowOff>
        </xdr:to>
        <xdr:grpSp>
          <xdr:nvGrpSpPr>
            <xdr:cNvPr id="4" name="グループ化 3"/>
            <xdr:cNvGrpSpPr/>
          </xdr:nvGrpSpPr>
          <xdr:grpSpPr>
            <a:xfrm>
              <a:off x="3770117" y="23023657"/>
              <a:ext cx="2724150" cy="3400425"/>
              <a:chOff x="3719945" y="22928407"/>
              <a:chExt cx="2724150" cy="3345873"/>
            </a:xfrm>
          </xdr:grpSpPr>
          <xdr:sp macro="" textlink="">
            <xdr:nvSpPr>
              <xdr:cNvPr id="8808" name="Check Box 616" hidden="1">
                <a:extLst>
                  <a:ext uri="{63B3BB69-23CF-44E3-9099-C40C66FF867C}">
                    <a14:compatExt spid="_x0000_s8808"/>
                  </a:ext>
                </a:extLst>
              </xdr:cNvPr>
              <xdr:cNvSpPr/>
            </xdr:nvSpPr>
            <xdr:spPr bwMode="auto">
              <a:xfrm>
                <a:off x="3719945" y="22928407"/>
                <a:ext cx="3429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9" name="Check Box 617" hidden="1">
                <a:extLst>
                  <a:ext uri="{63B3BB69-23CF-44E3-9099-C40C66FF867C}">
                    <a14:compatExt spid="_x0000_s8809"/>
                  </a:ext>
                </a:extLst>
              </xdr:cNvPr>
              <xdr:cNvSpPr/>
            </xdr:nvSpPr>
            <xdr:spPr bwMode="auto">
              <a:xfrm>
                <a:off x="4100945" y="22928407"/>
                <a:ext cx="3429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 name="Check Box 618" hidden="1">
                <a:extLst>
                  <a:ext uri="{63B3BB69-23CF-44E3-9099-C40C66FF867C}">
                    <a14:compatExt spid="_x0000_s8810"/>
                  </a:ext>
                </a:extLst>
              </xdr:cNvPr>
              <xdr:cNvSpPr/>
            </xdr:nvSpPr>
            <xdr:spPr bwMode="auto">
              <a:xfrm>
                <a:off x="4586720" y="22928407"/>
                <a:ext cx="3429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1" name="Check Box 619" hidden="1">
                <a:extLst>
                  <a:ext uri="{63B3BB69-23CF-44E3-9099-C40C66FF867C}">
                    <a14:compatExt spid="_x0000_s8811"/>
                  </a:ext>
                </a:extLst>
              </xdr:cNvPr>
              <xdr:cNvSpPr/>
            </xdr:nvSpPr>
            <xdr:spPr bwMode="auto">
              <a:xfrm>
                <a:off x="4967719" y="2292840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2" name="Check Box 620" hidden="1">
                <a:extLst>
                  <a:ext uri="{63B3BB69-23CF-44E3-9099-C40C66FF867C}">
                    <a14:compatExt spid="_x0000_s8812"/>
                  </a:ext>
                </a:extLst>
              </xdr:cNvPr>
              <xdr:cNvSpPr/>
            </xdr:nvSpPr>
            <xdr:spPr bwMode="auto">
              <a:xfrm>
                <a:off x="5348720" y="2292840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3" name="Check Box 621" hidden="1">
                <a:extLst>
                  <a:ext uri="{63B3BB69-23CF-44E3-9099-C40C66FF867C}">
                    <a14:compatExt spid="_x0000_s8813"/>
                  </a:ext>
                </a:extLst>
              </xdr:cNvPr>
              <xdr:cNvSpPr/>
            </xdr:nvSpPr>
            <xdr:spPr bwMode="auto">
              <a:xfrm>
                <a:off x="5729720" y="2292840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4" name="Check Box 622" hidden="1">
                <a:extLst>
                  <a:ext uri="{63B3BB69-23CF-44E3-9099-C40C66FF867C}">
                    <a14:compatExt spid="_x0000_s8814"/>
                  </a:ext>
                </a:extLst>
              </xdr:cNvPr>
              <xdr:cNvSpPr/>
            </xdr:nvSpPr>
            <xdr:spPr bwMode="auto">
              <a:xfrm>
                <a:off x="6110720" y="2292840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48" name="Check Box 756" hidden="1">
                <a:extLst>
                  <a:ext uri="{63B3BB69-23CF-44E3-9099-C40C66FF867C}">
                    <a14:compatExt spid="_x0000_s8948"/>
                  </a:ext>
                </a:extLst>
              </xdr:cNvPr>
              <xdr:cNvSpPr/>
            </xdr:nvSpPr>
            <xdr:spPr bwMode="auto">
              <a:xfrm>
                <a:off x="3719945"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49" name="Check Box 757" hidden="1">
                <a:extLst>
                  <a:ext uri="{63B3BB69-23CF-44E3-9099-C40C66FF867C}">
                    <a14:compatExt spid="_x0000_s8949"/>
                  </a:ext>
                </a:extLst>
              </xdr:cNvPr>
              <xdr:cNvSpPr/>
            </xdr:nvSpPr>
            <xdr:spPr bwMode="auto">
              <a:xfrm>
                <a:off x="4100945"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0" name="Check Box 758" hidden="1">
                <a:extLst>
                  <a:ext uri="{63B3BB69-23CF-44E3-9099-C40C66FF867C}">
                    <a14:compatExt spid="_x0000_s8950"/>
                  </a:ext>
                </a:extLst>
              </xdr:cNvPr>
              <xdr:cNvSpPr/>
            </xdr:nvSpPr>
            <xdr:spPr bwMode="auto">
              <a:xfrm>
                <a:off x="4586720"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1" name="Check Box 759" hidden="1">
                <a:extLst>
                  <a:ext uri="{63B3BB69-23CF-44E3-9099-C40C66FF867C}">
                    <a14:compatExt spid="_x0000_s8951"/>
                  </a:ext>
                </a:extLst>
              </xdr:cNvPr>
              <xdr:cNvSpPr/>
            </xdr:nvSpPr>
            <xdr:spPr bwMode="auto">
              <a:xfrm>
                <a:off x="4967719"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2" name="Check Box 760" hidden="1">
                <a:extLst>
                  <a:ext uri="{63B3BB69-23CF-44E3-9099-C40C66FF867C}">
                    <a14:compatExt spid="_x0000_s8952"/>
                  </a:ext>
                </a:extLst>
              </xdr:cNvPr>
              <xdr:cNvSpPr/>
            </xdr:nvSpPr>
            <xdr:spPr bwMode="auto">
              <a:xfrm>
                <a:off x="5348720"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3" name="Check Box 761" hidden="1">
                <a:extLst>
                  <a:ext uri="{63B3BB69-23CF-44E3-9099-C40C66FF867C}">
                    <a14:compatExt spid="_x0000_s8953"/>
                  </a:ext>
                </a:extLst>
              </xdr:cNvPr>
              <xdr:cNvSpPr/>
            </xdr:nvSpPr>
            <xdr:spPr bwMode="auto">
              <a:xfrm>
                <a:off x="5729720"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4" name="Check Box 762" hidden="1">
                <a:extLst>
                  <a:ext uri="{63B3BB69-23CF-44E3-9099-C40C66FF867C}">
                    <a14:compatExt spid="_x0000_s8954"/>
                  </a:ext>
                </a:extLst>
              </xdr:cNvPr>
              <xdr:cNvSpPr/>
            </xdr:nvSpPr>
            <xdr:spPr bwMode="auto">
              <a:xfrm>
                <a:off x="6110720" y="23274770"/>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5" name="Check Box 763" hidden="1">
                <a:extLst>
                  <a:ext uri="{63B3BB69-23CF-44E3-9099-C40C66FF867C}">
                    <a14:compatExt spid="_x0000_s8955"/>
                  </a:ext>
                </a:extLst>
              </xdr:cNvPr>
              <xdr:cNvSpPr/>
            </xdr:nvSpPr>
            <xdr:spPr bwMode="auto">
              <a:xfrm>
                <a:off x="3719945"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6" name="Check Box 764" hidden="1">
                <a:extLst>
                  <a:ext uri="{63B3BB69-23CF-44E3-9099-C40C66FF867C}">
                    <a14:compatExt spid="_x0000_s8956"/>
                  </a:ext>
                </a:extLst>
              </xdr:cNvPr>
              <xdr:cNvSpPr/>
            </xdr:nvSpPr>
            <xdr:spPr bwMode="auto">
              <a:xfrm>
                <a:off x="4100945"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7" name="Check Box 765" hidden="1">
                <a:extLst>
                  <a:ext uri="{63B3BB69-23CF-44E3-9099-C40C66FF867C}">
                    <a14:compatExt spid="_x0000_s8957"/>
                  </a:ext>
                </a:extLst>
              </xdr:cNvPr>
              <xdr:cNvSpPr/>
            </xdr:nvSpPr>
            <xdr:spPr bwMode="auto">
              <a:xfrm>
                <a:off x="4586720"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8" name="Check Box 766" hidden="1">
                <a:extLst>
                  <a:ext uri="{63B3BB69-23CF-44E3-9099-C40C66FF867C}">
                    <a14:compatExt spid="_x0000_s8958"/>
                  </a:ext>
                </a:extLst>
              </xdr:cNvPr>
              <xdr:cNvSpPr/>
            </xdr:nvSpPr>
            <xdr:spPr bwMode="auto">
              <a:xfrm>
                <a:off x="4967719"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59" name="Check Box 767" hidden="1">
                <a:extLst>
                  <a:ext uri="{63B3BB69-23CF-44E3-9099-C40C66FF867C}">
                    <a14:compatExt spid="_x0000_s8959"/>
                  </a:ext>
                </a:extLst>
              </xdr:cNvPr>
              <xdr:cNvSpPr/>
            </xdr:nvSpPr>
            <xdr:spPr bwMode="auto">
              <a:xfrm>
                <a:off x="5348720"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0" name="Check Box 768" hidden="1">
                <a:extLst>
                  <a:ext uri="{63B3BB69-23CF-44E3-9099-C40C66FF867C}">
                    <a14:compatExt spid="_x0000_s8960"/>
                  </a:ext>
                </a:extLst>
              </xdr:cNvPr>
              <xdr:cNvSpPr/>
            </xdr:nvSpPr>
            <xdr:spPr bwMode="auto">
              <a:xfrm>
                <a:off x="5729720"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1" name="Check Box 769" hidden="1">
                <a:extLst>
                  <a:ext uri="{63B3BB69-23CF-44E3-9099-C40C66FF867C}">
                    <a14:compatExt spid="_x0000_s8961"/>
                  </a:ext>
                </a:extLst>
              </xdr:cNvPr>
              <xdr:cNvSpPr/>
            </xdr:nvSpPr>
            <xdr:spPr bwMode="auto">
              <a:xfrm>
                <a:off x="6110720" y="23621134"/>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2" name="Check Box 770" hidden="1">
                <a:extLst>
                  <a:ext uri="{63B3BB69-23CF-44E3-9099-C40C66FF867C}">
                    <a14:compatExt spid="_x0000_s8962"/>
                  </a:ext>
                </a:extLst>
              </xdr:cNvPr>
              <xdr:cNvSpPr/>
            </xdr:nvSpPr>
            <xdr:spPr bwMode="auto">
              <a:xfrm>
                <a:off x="3719945"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3" name="Check Box 771" hidden="1">
                <a:extLst>
                  <a:ext uri="{63B3BB69-23CF-44E3-9099-C40C66FF867C}">
                    <a14:compatExt spid="_x0000_s8963"/>
                  </a:ext>
                </a:extLst>
              </xdr:cNvPr>
              <xdr:cNvSpPr/>
            </xdr:nvSpPr>
            <xdr:spPr bwMode="auto">
              <a:xfrm>
                <a:off x="4100945"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4" name="Check Box 772" hidden="1">
                <a:extLst>
                  <a:ext uri="{63B3BB69-23CF-44E3-9099-C40C66FF867C}">
                    <a14:compatExt spid="_x0000_s8964"/>
                  </a:ext>
                </a:extLst>
              </xdr:cNvPr>
              <xdr:cNvSpPr/>
            </xdr:nvSpPr>
            <xdr:spPr bwMode="auto">
              <a:xfrm>
                <a:off x="4586720"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5" name="Check Box 773" hidden="1">
                <a:extLst>
                  <a:ext uri="{63B3BB69-23CF-44E3-9099-C40C66FF867C}">
                    <a14:compatExt spid="_x0000_s8965"/>
                  </a:ext>
                </a:extLst>
              </xdr:cNvPr>
              <xdr:cNvSpPr/>
            </xdr:nvSpPr>
            <xdr:spPr bwMode="auto">
              <a:xfrm>
                <a:off x="4967719"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6" name="Check Box 774" hidden="1">
                <a:extLst>
                  <a:ext uri="{63B3BB69-23CF-44E3-9099-C40C66FF867C}">
                    <a14:compatExt spid="_x0000_s8966"/>
                  </a:ext>
                </a:extLst>
              </xdr:cNvPr>
              <xdr:cNvSpPr/>
            </xdr:nvSpPr>
            <xdr:spPr bwMode="auto">
              <a:xfrm>
                <a:off x="5348720"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7" name="Check Box 775" hidden="1">
                <a:extLst>
                  <a:ext uri="{63B3BB69-23CF-44E3-9099-C40C66FF867C}">
                    <a14:compatExt spid="_x0000_s8967"/>
                  </a:ext>
                </a:extLst>
              </xdr:cNvPr>
              <xdr:cNvSpPr/>
            </xdr:nvSpPr>
            <xdr:spPr bwMode="auto">
              <a:xfrm>
                <a:off x="5729720"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8" name="Check Box 776" hidden="1">
                <a:extLst>
                  <a:ext uri="{63B3BB69-23CF-44E3-9099-C40C66FF867C}">
                    <a14:compatExt spid="_x0000_s8968"/>
                  </a:ext>
                </a:extLst>
              </xdr:cNvPr>
              <xdr:cNvSpPr/>
            </xdr:nvSpPr>
            <xdr:spPr bwMode="auto">
              <a:xfrm>
                <a:off x="6110720" y="23967497"/>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69" name="Check Box 777" hidden="1">
                <a:extLst>
                  <a:ext uri="{63B3BB69-23CF-44E3-9099-C40C66FF867C}">
                    <a14:compatExt spid="_x0000_s8969"/>
                  </a:ext>
                </a:extLst>
              </xdr:cNvPr>
              <xdr:cNvSpPr/>
            </xdr:nvSpPr>
            <xdr:spPr bwMode="auto">
              <a:xfrm>
                <a:off x="3719945"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0" name="Check Box 778" hidden="1">
                <a:extLst>
                  <a:ext uri="{63B3BB69-23CF-44E3-9099-C40C66FF867C}">
                    <a14:compatExt spid="_x0000_s8970"/>
                  </a:ext>
                </a:extLst>
              </xdr:cNvPr>
              <xdr:cNvSpPr/>
            </xdr:nvSpPr>
            <xdr:spPr bwMode="auto">
              <a:xfrm>
                <a:off x="4100945"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1" name="Check Box 779" hidden="1">
                <a:extLst>
                  <a:ext uri="{63B3BB69-23CF-44E3-9099-C40C66FF867C}">
                    <a14:compatExt spid="_x0000_s8971"/>
                  </a:ext>
                </a:extLst>
              </xdr:cNvPr>
              <xdr:cNvSpPr/>
            </xdr:nvSpPr>
            <xdr:spPr bwMode="auto">
              <a:xfrm>
                <a:off x="4586720"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2" name="Check Box 780" hidden="1">
                <a:extLst>
                  <a:ext uri="{63B3BB69-23CF-44E3-9099-C40C66FF867C}">
                    <a14:compatExt spid="_x0000_s8972"/>
                  </a:ext>
                </a:extLst>
              </xdr:cNvPr>
              <xdr:cNvSpPr/>
            </xdr:nvSpPr>
            <xdr:spPr bwMode="auto">
              <a:xfrm>
                <a:off x="4967719"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3" name="Check Box 781" hidden="1">
                <a:extLst>
                  <a:ext uri="{63B3BB69-23CF-44E3-9099-C40C66FF867C}">
                    <a14:compatExt spid="_x0000_s8973"/>
                  </a:ext>
                </a:extLst>
              </xdr:cNvPr>
              <xdr:cNvSpPr/>
            </xdr:nvSpPr>
            <xdr:spPr bwMode="auto">
              <a:xfrm>
                <a:off x="5348720"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4" name="Check Box 782" hidden="1">
                <a:extLst>
                  <a:ext uri="{63B3BB69-23CF-44E3-9099-C40C66FF867C}">
                    <a14:compatExt spid="_x0000_s8974"/>
                  </a:ext>
                </a:extLst>
              </xdr:cNvPr>
              <xdr:cNvSpPr/>
            </xdr:nvSpPr>
            <xdr:spPr bwMode="auto">
              <a:xfrm>
                <a:off x="5729720"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5" name="Check Box 783" hidden="1">
                <a:extLst>
                  <a:ext uri="{63B3BB69-23CF-44E3-9099-C40C66FF867C}">
                    <a14:compatExt spid="_x0000_s8975"/>
                  </a:ext>
                </a:extLst>
              </xdr:cNvPr>
              <xdr:cNvSpPr/>
            </xdr:nvSpPr>
            <xdr:spPr bwMode="auto">
              <a:xfrm>
                <a:off x="6110720" y="24313861"/>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6" name="Check Box 784" hidden="1">
                <a:extLst>
                  <a:ext uri="{63B3BB69-23CF-44E3-9099-C40C66FF867C}">
                    <a14:compatExt spid="_x0000_s8976"/>
                  </a:ext>
                </a:extLst>
              </xdr:cNvPr>
              <xdr:cNvSpPr/>
            </xdr:nvSpPr>
            <xdr:spPr bwMode="auto">
              <a:xfrm>
                <a:off x="3719945"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7" name="Check Box 785" hidden="1">
                <a:extLst>
                  <a:ext uri="{63B3BB69-23CF-44E3-9099-C40C66FF867C}">
                    <a14:compatExt spid="_x0000_s8977"/>
                  </a:ext>
                </a:extLst>
              </xdr:cNvPr>
              <xdr:cNvSpPr/>
            </xdr:nvSpPr>
            <xdr:spPr bwMode="auto">
              <a:xfrm>
                <a:off x="4100945"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8" name="Check Box 786" hidden="1">
                <a:extLst>
                  <a:ext uri="{63B3BB69-23CF-44E3-9099-C40C66FF867C}">
                    <a14:compatExt spid="_x0000_s8978"/>
                  </a:ext>
                </a:extLst>
              </xdr:cNvPr>
              <xdr:cNvSpPr/>
            </xdr:nvSpPr>
            <xdr:spPr bwMode="auto">
              <a:xfrm>
                <a:off x="4586720"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79" name="Check Box 787" hidden="1">
                <a:extLst>
                  <a:ext uri="{63B3BB69-23CF-44E3-9099-C40C66FF867C}">
                    <a14:compatExt spid="_x0000_s8979"/>
                  </a:ext>
                </a:extLst>
              </xdr:cNvPr>
              <xdr:cNvSpPr/>
            </xdr:nvSpPr>
            <xdr:spPr bwMode="auto">
              <a:xfrm>
                <a:off x="4967719"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1" name="Check Box 789" hidden="1">
                <a:extLst>
                  <a:ext uri="{63B3BB69-23CF-44E3-9099-C40C66FF867C}">
                    <a14:compatExt spid="_x0000_s8981"/>
                  </a:ext>
                </a:extLst>
              </xdr:cNvPr>
              <xdr:cNvSpPr/>
            </xdr:nvSpPr>
            <xdr:spPr bwMode="auto">
              <a:xfrm>
                <a:off x="5729720"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0" name="Check Box 788" hidden="1">
                <a:extLst>
                  <a:ext uri="{63B3BB69-23CF-44E3-9099-C40C66FF867C}">
                    <a14:compatExt spid="_x0000_s8980"/>
                  </a:ext>
                </a:extLst>
              </xdr:cNvPr>
              <xdr:cNvSpPr/>
            </xdr:nvSpPr>
            <xdr:spPr bwMode="auto">
              <a:xfrm>
                <a:off x="5348720"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2" name="Check Box 790" hidden="1">
                <a:extLst>
                  <a:ext uri="{63B3BB69-23CF-44E3-9099-C40C66FF867C}">
                    <a14:compatExt spid="_x0000_s8982"/>
                  </a:ext>
                </a:extLst>
              </xdr:cNvPr>
              <xdr:cNvSpPr/>
            </xdr:nvSpPr>
            <xdr:spPr bwMode="auto">
              <a:xfrm>
                <a:off x="6110720" y="24660225"/>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3" name="Check Box 791" hidden="1">
                <a:extLst>
                  <a:ext uri="{63B3BB69-23CF-44E3-9099-C40C66FF867C}">
                    <a14:compatExt spid="_x0000_s8983"/>
                  </a:ext>
                </a:extLst>
              </xdr:cNvPr>
              <xdr:cNvSpPr/>
            </xdr:nvSpPr>
            <xdr:spPr bwMode="auto">
              <a:xfrm>
                <a:off x="3719945"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4" name="Check Box 792" hidden="1">
                <a:extLst>
                  <a:ext uri="{63B3BB69-23CF-44E3-9099-C40C66FF867C}">
                    <a14:compatExt spid="_x0000_s8984"/>
                  </a:ext>
                </a:extLst>
              </xdr:cNvPr>
              <xdr:cNvSpPr/>
            </xdr:nvSpPr>
            <xdr:spPr bwMode="auto">
              <a:xfrm>
                <a:off x="4100945"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5" name="Check Box 793" hidden="1">
                <a:extLst>
                  <a:ext uri="{63B3BB69-23CF-44E3-9099-C40C66FF867C}">
                    <a14:compatExt spid="_x0000_s8985"/>
                  </a:ext>
                </a:extLst>
              </xdr:cNvPr>
              <xdr:cNvSpPr/>
            </xdr:nvSpPr>
            <xdr:spPr bwMode="auto">
              <a:xfrm>
                <a:off x="4586720"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6" name="Check Box 794" hidden="1">
                <a:extLst>
                  <a:ext uri="{63B3BB69-23CF-44E3-9099-C40C66FF867C}">
                    <a14:compatExt spid="_x0000_s8986"/>
                  </a:ext>
                </a:extLst>
              </xdr:cNvPr>
              <xdr:cNvSpPr/>
            </xdr:nvSpPr>
            <xdr:spPr bwMode="auto">
              <a:xfrm>
                <a:off x="4967719"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7" name="Check Box 795" hidden="1">
                <a:extLst>
                  <a:ext uri="{63B3BB69-23CF-44E3-9099-C40C66FF867C}">
                    <a14:compatExt spid="_x0000_s8987"/>
                  </a:ext>
                </a:extLst>
              </xdr:cNvPr>
              <xdr:cNvSpPr/>
            </xdr:nvSpPr>
            <xdr:spPr bwMode="auto">
              <a:xfrm>
                <a:off x="5348720"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8" name="Check Box 796" hidden="1">
                <a:extLst>
                  <a:ext uri="{63B3BB69-23CF-44E3-9099-C40C66FF867C}">
                    <a14:compatExt spid="_x0000_s8988"/>
                  </a:ext>
                </a:extLst>
              </xdr:cNvPr>
              <xdr:cNvSpPr/>
            </xdr:nvSpPr>
            <xdr:spPr bwMode="auto">
              <a:xfrm>
                <a:off x="5729720"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89" name="Check Box 797" hidden="1">
                <a:extLst>
                  <a:ext uri="{63B3BB69-23CF-44E3-9099-C40C66FF867C}">
                    <a14:compatExt spid="_x0000_s8989"/>
                  </a:ext>
                </a:extLst>
              </xdr:cNvPr>
              <xdr:cNvSpPr/>
            </xdr:nvSpPr>
            <xdr:spPr bwMode="auto">
              <a:xfrm>
                <a:off x="6110720" y="2500658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0" name="Check Box 798" hidden="1">
                <a:extLst>
                  <a:ext uri="{63B3BB69-23CF-44E3-9099-C40C66FF867C}">
                    <a14:compatExt spid="_x0000_s8990"/>
                  </a:ext>
                </a:extLst>
              </xdr:cNvPr>
              <xdr:cNvSpPr/>
            </xdr:nvSpPr>
            <xdr:spPr bwMode="auto">
              <a:xfrm>
                <a:off x="3719945"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1" name="Check Box 799" hidden="1">
                <a:extLst>
                  <a:ext uri="{63B3BB69-23CF-44E3-9099-C40C66FF867C}">
                    <a14:compatExt spid="_x0000_s8991"/>
                  </a:ext>
                </a:extLst>
              </xdr:cNvPr>
              <xdr:cNvSpPr/>
            </xdr:nvSpPr>
            <xdr:spPr bwMode="auto">
              <a:xfrm>
                <a:off x="4100945"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2" name="Check Box 800" hidden="1">
                <a:extLst>
                  <a:ext uri="{63B3BB69-23CF-44E3-9099-C40C66FF867C}">
                    <a14:compatExt spid="_x0000_s8992"/>
                  </a:ext>
                </a:extLst>
              </xdr:cNvPr>
              <xdr:cNvSpPr/>
            </xdr:nvSpPr>
            <xdr:spPr bwMode="auto">
              <a:xfrm>
                <a:off x="4586720"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3" name="Check Box 801" hidden="1">
                <a:extLst>
                  <a:ext uri="{63B3BB69-23CF-44E3-9099-C40C66FF867C}">
                    <a14:compatExt spid="_x0000_s8993"/>
                  </a:ext>
                </a:extLst>
              </xdr:cNvPr>
              <xdr:cNvSpPr/>
            </xdr:nvSpPr>
            <xdr:spPr bwMode="auto">
              <a:xfrm>
                <a:off x="4967719"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4" name="Check Box 802" hidden="1">
                <a:extLst>
                  <a:ext uri="{63B3BB69-23CF-44E3-9099-C40C66FF867C}">
                    <a14:compatExt spid="_x0000_s8994"/>
                  </a:ext>
                </a:extLst>
              </xdr:cNvPr>
              <xdr:cNvSpPr/>
            </xdr:nvSpPr>
            <xdr:spPr bwMode="auto">
              <a:xfrm>
                <a:off x="5348720"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5" name="Check Box 803" hidden="1">
                <a:extLst>
                  <a:ext uri="{63B3BB69-23CF-44E3-9099-C40C66FF867C}">
                    <a14:compatExt spid="_x0000_s8995"/>
                  </a:ext>
                </a:extLst>
              </xdr:cNvPr>
              <xdr:cNvSpPr/>
            </xdr:nvSpPr>
            <xdr:spPr bwMode="auto">
              <a:xfrm>
                <a:off x="5729720"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6" name="Check Box 804" hidden="1">
                <a:extLst>
                  <a:ext uri="{63B3BB69-23CF-44E3-9099-C40C66FF867C}">
                    <a14:compatExt spid="_x0000_s8996"/>
                  </a:ext>
                </a:extLst>
              </xdr:cNvPr>
              <xdr:cNvSpPr/>
            </xdr:nvSpPr>
            <xdr:spPr bwMode="auto">
              <a:xfrm>
                <a:off x="6110720" y="25352952"/>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7" name="Check Box 805" hidden="1">
                <a:extLst>
                  <a:ext uri="{63B3BB69-23CF-44E3-9099-C40C66FF867C}">
                    <a14:compatExt spid="_x0000_s8997"/>
                  </a:ext>
                </a:extLst>
              </xdr:cNvPr>
              <xdr:cNvSpPr/>
            </xdr:nvSpPr>
            <xdr:spPr bwMode="auto">
              <a:xfrm>
                <a:off x="3719945"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8" name="Check Box 806" hidden="1">
                <a:extLst>
                  <a:ext uri="{63B3BB69-23CF-44E3-9099-C40C66FF867C}">
                    <a14:compatExt spid="_x0000_s8998"/>
                  </a:ext>
                </a:extLst>
              </xdr:cNvPr>
              <xdr:cNvSpPr/>
            </xdr:nvSpPr>
            <xdr:spPr bwMode="auto">
              <a:xfrm>
                <a:off x="4100945"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99" name="Check Box 807" hidden="1">
                <a:extLst>
                  <a:ext uri="{63B3BB69-23CF-44E3-9099-C40C66FF867C}">
                    <a14:compatExt spid="_x0000_s8999"/>
                  </a:ext>
                </a:extLst>
              </xdr:cNvPr>
              <xdr:cNvSpPr/>
            </xdr:nvSpPr>
            <xdr:spPr bwMode="auto">
              <a:xfrm>
                <a:off x="4586720"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0" name="Check Box 808" hidden="1">
                <a:extLst>
                  <a:ext uri="{63B3BB69-23CF-44E3-9099-C40C66FF867C}">
                    <a14:compatExt spid="_x0000_s9000"/>
                  </a:ext>
                </a:extLst>
              </xdr:cNvPr>
              <xdr:cNvSpPr/>
            </xdr:nvSpPr>
            <xdr:spPr bwMode="auto">
              <a:xfrm>
                <a:off x="4967719"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1" name="Check Box 809" hidden="1">
                <a:extLst>
                  <a:ext uri="{63B3BB69-23CF-44E3-9099-C40C66FF867C}">
                    <a14:compatExt spid="_x0000_s9001"/>
                  </a:ext>
                </a:extLst>
              </xdr:cNvPr>
              <xdr:cNvSpPr/>
            </xdr:nvSpPr>
            <xdr:spPr bwMode="auto">
              <a:xfrm>
                <a:off x="5348720"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2" name="Check Box 810" hidden="1">
                <a:extLst>
                  <a:ext uri="{63B3BB69-23CF-44E3-9099-C40C66FF867C}">
                    <a14:compatExt spid="_x0000_s9002"/>
                  </a:ext>
                </a:extLst>
              </xdr:cNvPr>
              <xdr:cNvSpPr/>
            </xdr:nvSpPr>
            <xdr:spPr bwMode="auto">
              <a:xfrm>
                <a:off x="5729720"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3" name="Check Box 811" hidden="1">
                <a:extLst>
                  <a:ext uri="{63B3BB69-23CF-44E3-9099-C40C66FF867C}">
                    <a14:compatExt spid="_x0000_s9003"/>
                  </a:ext>
                </a:extLst>
              </xdr:cNvPr>
              <xdr:cNvSpPr/>
            </xdr:nvSpPr>
            <xdr:spPr bwMode="auto">
              <a:xfrm>
                <a:off x="6110720" y="25699316"/>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4" name="Check Box 812" hidden="1">
                <a:extLst>
                  <a:ext uri="{63B3BB69-23CF-44E3-9099-C40C66FF867C}">
                    <a14:compatExt spid="_x0000_s9004"/>
                  </a:ext>
                </a:extLst>
              </xdr:cNvPr>
              <xdr:cNvSpPr/>
            </xdr:nvSpPr>
            <xdr:spPr bwMode="auto">
              <a:xfrm>
                <a:off x="3719945"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5" name="Check Box 813" hidden="1">
                <a:extLst>
                  <a:ext uri="{63B3BB69-23CF-44E3-9099-C40C66FF867C}">
                    <a14:compatExt spid="_x0000_s9005"/>
                  </a:ext>
                </a:extLst>
              </xdr:cNvPr>
              <xdr:cNvSpPr/>
            </xdr:nvSpPr>
            <xdr:spPr bwMode="auto">
              <a:xfrm>
                <a:off x="4100945"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6" name="Check Box 814" hidden="1">
                <a:extLst>
                  <a:ext uri="{63B3BB69-23CF-44E3-9099-C40C66FF867C}">
                    <a14:compatExt spid="_x0000_s9006"/>
                  </a:ext>
                </a:extLst>
              </xdr:cNvPr>
              <xdr:cNvSpPr/>
            </xdr:nvSpPr>
            <xdr:spPr bwMode="auto">
              <a:xfrm>
                <a:off x="4586720"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7" name="Check Box 815" hidden="1">
                <a:extLst>
                  <a:ext uri="{63B3BB69-23CF-44E3-9099-C40C66FF867C}">
                    <a14:compatExt spid="_x0000_s9007"/>
                  </a:ext>
                </a:extLst>
              </xdr:cNvPr>
              <xdr:cNvSpPr/>
            </xdr:nvSpPr>
            <xdr:spPr bwMode="auto">
              <a:xfrm>
                <a:off x="4967719"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8" name="Check Box 816" hidden="1">
                <a:extLst>
                  <a:ext uri="{63B3BB69-23CF-44E3-9099-C40C66FF867C}">
                    <a14:compatExt spid="_x0000_s9008"/>
                  </a:ext>
                </a:extLst>
              </xdr:cNvPr>
              <xdr:cNvSpPr/>
            </xdr:nvSpPr>
            <xdr:spPr bwMode="auto">
              <a:xfrm>
                <a:off x="5348720"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09" name="Check Box 817" hidden="1">
                <a:extLst>
                  <a:ext uri="{63B3BB69-23CF-44E3-9099-C40C66FF867C}">
                    <a14:compatExt spid="_x0000_s9009"/>
                  </a:ext>
                </a:extLst>
              </xdr:cNvPr>
              <xdr:cNvSpPr/>
            </xdr:nvSpPr>
            <xdr:spPr bwMode="auto">
              <a:xfrm>
                <a:off x="5729720"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0" name="Check Box 818" hidden="1">
                <a:extLst>
                  <a:ext uri="{63B3BB69-23CF-44E3-9099-C40C66FF867C}">
                    <a14:compatExt spid="_x0000_s9010"/>
                  </a:ext>
                </a:extLst>
              </xdr:cNvPr>
              <xdr:cNvSpPr/>
            </xdr:nvSpPr>
            <xdr:spPr bwMode="auto">
              <a:xfrm>
                <a:off x="6110720" y="26045679"/>
                <a:ext cx="333375"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166007</xdr:colOff>
          <xdr:row>127</xdr:row>
          <xdr:rowOff>38100</xdr:rowOff>
        </xdr:from>
        <xdr:to>
          <xdr:col>32</xdr:col>
          <xdr:colOff>118382</xdr:colOff>
          <xdr:row>134</xdr:row>
          <xdr:rowOff>9524</xdr:rowOff>
        </xdr:to>
        <xdr:grpSp>
          <xdr:nvGrpSpPr>
            <xdr:cNvPr id="5" name="グループ化 4"/>
            <xdr:cNvGrpSpPr/>
          </xdr:nvGrpSpPr>
          <xdr:grpSpPr>
            <a:xfrm>
              <a:off x="5452382" y="27898725"/>
              <a:ext cx="714375" cy="1838324"/>
              <a:chOff x="5445579" y="28354564"/>
              <a:chExt cx="714389" cy="1876424"/>
            </a:xfrm>
          </xdr:grpSpPr>
          <xdr:sp macro="" textlink="">
            <xdr:nvSpPr>
              <xdr:cNvPr id="9011" name="Check Box 819" hidden="1">
                <a:extLst>
                  <a:ext uri="{63B3BB69-23CF-44E3-9099-C40C66FF867C}">
                    <a14:compatExt spid="_x0000_s9011"/>
                  </a:ext>
                </a:extLst>
              </xdr:cNvPr>
              <xdr:cNvSpPr/>
            </xdr:nvSpPr>
            <xdr:spPr bwMode="auto">
              <a:xfrm>
                <a:off x="5445579" y="28354564"/>
                <a:ext cx="3429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2" name="Check Box 820" hidden="1">
                <a:extLst>
                  <a:ext uri="{63B3BB69-23CF-44E3-9099-C40C66FF867C}">
                    <a14:compatExt spid="_x0000_s9012"/>
                  </a:ext>
                </a:extLst>
              </xdr:cNvPr>
              <xdr:cNvSpPr/>
            </xdr:nvSpPr>
            <xdr:spPr bwMode="auto">
              <a:xfrm>
                <a:off x="5817068" y="28354564"/>
                <a:ext cx="3429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3" name="Check Box 821" hidden="1">
                <a:extLst>
                  <a:ext uri="{63B3BB69-23CF-44E3-9099-C40C66FF867C}">
                    <a14:compatExt spid="_x0000_s9013"/>
                  </a:ext>
                </a:extLst>
              </xdr:cNvPr>
              <xdr:cNvSpPr/>
            </xdr:nvSpPr>
            <xdr:spPr bwMode="auto">
              <a:xfrm>
                <a:off x="5445579" y="28626706"/>
                <a:ext cx="333375" cy="2435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4" name="Check Box 822" hidden="1">
                <a:extLst>
                  <a:ext uri="{63B3BB69-23CF-44E3-9099-C40C66FF867C}">
                    <a14:compatExt spid="_x0000_s9014"/>
                  </a:ext>
                </a:extLst>
              </xdr:cNvPr>
              <xdr:cNvSpPr/>
            </xdr:nvSpPr>
            <xdr:spPr bwMode="auto">
              <a:xfrm>
                <a:off x="5817054" y="28626706"/>
                <a:ext cx="333375" cy="2435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 name="Check Box 823" hidden="1">
                <a:extLst>
                  <a:ext uri="{63B3BB69-23CF-44E3-9099-C40C66FF867C}">
                    <a14:compatExt spid="_x0000_s9015"/>
                  </a:ext>
                </a:extLst>
              </xdr:cNvPr>
              <xdr:cNvSpPr/>
            </xdr:nvSpPr>
            <xdr:spPr bwMode="auto">
              <a:xfrm>
                <a:off x="5445579" y="28898851"/>
                <a:ext cx="333375" cy="243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6" name="Check Box 824" hidden="1">
                <a:extLst>
                  <a:ext uri="{63B3BB69-23CF-44E3-9099-C40C66FF867C}">
                    <a14:compatExt spid="_x0000_s9016"/>
                  </a:ext>
                </a:extLst>
              </xdr:cNvPr>
              <xdr:cNvSpPr/>
            </xdr:nvSpPr>
            <xdr:spPr bwMode="auto">
              <a:xfrm>
                <a:off x="5817054" y="28898851"/>
                <a:ext cx="333375" cy="243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7" name="Check Box 825" hidden="1">
                <a:extLst>
                  <a:ext uri="{63B3BB69-23CF-44E3-9099-C40C66FF867C}">
                    <a14:compatExt spid="_x0000_s9017"/>
                  </a:ext>
                </a:extLst>
              </xdr:cNvPr>
              <xdr:cNvSpPr/>
            </xdr:nvSpPr>
            <xdr:spPr bwMode="auto">
              <a:xfrm>
                <a:off x="5445579" y="29170992"/>
                <a:ext cx="333375" cy="2435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8" name="Check Box 826" hidden="1">
                <a:extLst>
                  <a:ext uri="{63B3BB69-23CF-44E3-9099-C40C66FF867C}">
                    <a14:compatExt spid="_x0000_s9018"/>
                  </a:ext>
                </a:extLst>
              </xdr:cNvPr>
              <xdr:cNvSpPr/>
            </xdr:nvSpPr>
            <xdr:spPr bwMode="auto">
              <a:xfrm>
                <a:off x="5817054" y="29170992"/>
                <a:ext cx="333375" cy="2435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9" name="Check Box 827" hidden="1">
                <a:extLst>
                  <a:ext uri="{63B3BB69-23CF-44E3-9099-C40C66FF867C}">
                    <a14:compatExt spid="_x0000_s9019"/>
                  </a:ext>
                </a:extLst>
              </xdr:cNvPr>
              <xdr:cNvSpPr/>
            </xdr:nvSpPr>
            <xdr:spPr bwMode="auto">
              <a:xfrm>
                <a:off x="5445579" y="29443136"/>
                <a:ext cx="333375" cy="2435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20" name="Check Box 828" hidden="1">
                <a:extLst>
                  <a:ext uri="{63B3BB69-23CF-44E3-9099-C40C66FF867C}">
                    <a14:compatExt spid="_x0000_s9020"/>
                  </a:ext>
                </a:extLst>
              </xdr:cNvPr>
              <xdr:cNvSpPr/>
            </xdr:nvSpPr>
            <xdr:spPr bwMode="auto">
              <a:xfrm>
                <a:off x="5817054" y="29443136"/>
                <a:ext cx="333375" cy="2435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21" name="Check Box 829" hidden="1">
                <a:extLst>
                  <a:ext uri="{63B3BB69-23CF-44E3-9099-C40C66FF867C}">
                    <a14:compatExt spid="_x0000_s9021"/>
                  </a:ext>
                </a:extLst>
              </xdr:cNvPr>
              <xdr:cNvSpPr/>
            </xdr:nvSpPr>
            <xdr:spPr bwMode="auto">
              <a:xfrm>
                <a:off x="5445579" y="29715279"/>
                <a:ext cx="333375" cy="243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22" name="Check Box 830" hidden="1">
                <a:extLst>
                  <a:ext uri="{63B3BB69-23CF-44E3-9099-C40C66FF867C}">
                    <a14:compatExt spid="_x0000_s9022"/>
                  </a:ext>
                </a:extLst>
              </xdr:cNvPr>
              <xdr:cNvSpPr/>
            </xdr:nvSpPr>
            <xdr:spPr bwMode="auto">
              <a:xfrm>
                <a:off x="5817054" y="29715279"/>
                <a:ext cx="333375" cy="243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23" name="Check Box 831" hidden="1">
                <a:extLst>
                  <a:ext uri="{63B3BB69-23CF-44E3-9099-C40C66FF867C}">
                    <a14:compatExt spid="_x0000_s9023"/>
                  </a:ext>
                </a:extLst>
              </xdr:cNvPr>
              <xdr:cNvSpPr/>
            </xdr:nvSpPr>
            <xdr:spPr bwMode="auto">
              <a:xfrm>
                <a:off x="5445579" y="29987421"/>
                <a:ext cx="333375" cy="243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24" name="Check Box 832" hidden="1">
                <a:extLst>
                  <a:ext uri="{63B3BB69-23CF-44E3-9099-C40C66FF867C}">
                    <a14:compatExt spid="_x0000_s9024"/>
                  </a:ext>
                </a:extLst>
              </xdr:cNvPr>
              <xdr:cNvSpPr/>
            </xdr:nvSpPr>
            <xdr:spPr bwMode="auto">
              <a:xfrm>
                <a:off x="5817054" y="29987421"/>
                <a:ext cx="333375" cy="243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114300</xdr:rowOff>
        </xdr:from>
        <xdr:to>
          <xdr:col>11</xdr:col>
          <xdr:colOff>142875</xdr:colOff>
          <xdr:row>13</xdr:row>
          <xdr:rowOff>323850</xdr:rowOff>
        </xdr:to>
        <xdr:sp macro="" textlink="">
          <xdr:nvSpPr>
            <xdr:cNvPr id="9025" name="Check Box 833" hidden="1">
              <a:extLst>
                <a:ext uri="{63B3BB69-23CF-44E3-9099-C40C66FF867C}">
                  <a14:compatExt spid="_x0000_s9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13</xdr:row>
          <xdr:rowOff>114300</xdr:rowOff>
        </xdr:from>
        <xdr:to>
          <xdr:col>14</xdr:col>
          <xdr:colOff>114300</xdr:colOff>
          <xdr:row>13</xdr:row>
          <xdr:rowOff>323850</xdr:rowOff>
        </xdr:to>
        <xdr:sp macro="" textlink="">
          <xdr:nvSpPr>
            <xdr:cNvPr id="9026" name="Check Box 834" hidden="1">
              <a:extLst>
                <a:ext uri="{63B3BB69-23CF-44E3-9099-C40C66FF867C}">
                  <a14:compatExt spid="_x0000_s9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114300</xdr:rowOff>
        </xdr:from>
        <xdr:to>
          <xdr:col>11</xdr:col>
          <xdr:colOff>152400</xdr:colOff>
          <xdr:row>14</xdr:row>
          <xdr:rowOff>342900</xdr:rowOff>
        </xdr:to>
        <xdr:sp macro="" textlink="">
          <xdr:nvSpPr>
            <xdr:cNvPr id="9027" name="Check Box 835" hidden="1">
              <a:extLst>
                <a:ext uri="{63B3BB69-23CF-44E3-9099-C40C66FF867C}">
                  <a14:compatExt spid="_x0000_s9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114300</xdr:rowOff>
        </xdr:from>
        <xdr:to>
          <xdr:col>14</xdr:col>
          <xdr:colOff>104775</xdr:colOff>
          <xdr:row>14</xdr:row>
          <xdr:rowOff>342900</xdr:rowOff>
        </xdr:to>
        <xdr:sp macro="" textlink="">
          <xdr:nvSpPr>
            <xdr:cNvPr id="9028" name="Check Box 836" hidden="1">
              <a:extLst>
                <a:ext uri="{63B3BB69-23CF-44E3-9099-C40C66FF867C}">
                  <a14:compatExt spid="_x0000_s9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114300</xdr:rowOff>
        </xdr:from>
        <xdr:to>
          <xdr:col>11</xdr:col>
          <xdr:colOff>152400</xdr:colOff>
          <xdr:row>15</xdr:row>
          <xdr:rowOff>342900</xdr:rowOff>
        </xdr:to>
        <xdr:sp macro="" textlink="">
          <xdr:nvSpPr>
            <xdr:cNvPr id="9029" name="Check Box 837" hidden="1">
              <a:extLst>
                <a:ext uri="{63B3BB69-23CF-44E3-9099-C40C66FF867C}">
                  <a14:compatExt spid="_x0000_s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114300</xdr:rowOff>
        </xdr:from>
        <xdr:to>
          <xdr:col>14</xdr:col>
          <xdr:colOff>104775</xdr:colOff>
          <xdr:row>15</xdr:row>
          <xdr:rowOff>342900</xdr:rowOff>
        </xdr:to>
        <xdr:sp macro="" textlink="">
          <xdr:nvSpPr>
            <xdr:cNvPr id="9030" name="Check Box 838" hidden="1">
              <a:extLst>
                <a:ext uri="{63B3BB69-23CF-44E3-9099-C40C66FF867C}">
                  <a14:compatExt spid="_x0000_s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76200</xdr:colOff>
          <xdr:row>61</xdr:row>
          <xdr:rowOff>59872</xdr:rowOff>
        </xdr:from>
        <xdr:to>
          <xdr:col>34</xdr:col>
          <xdr:colOff>114300</xdr:colOff>
          <xdr:row>72</xdr:row>
          <xdr:rowOff>269422</xdr:rowOff>
        </xdr:to>
        <xdr:grpSp>
          <xdr:nvGrpSpPr>
            <xdr:cNvPr id="3" name="グループ化 2"/>
            <xdr:cNvGrpSpPr/>
          </xdr:nvGrpSpPr>
          <xdr:grpSpPr>
            <a:xfrm>
              <a:off x="4600575" y="12223297"/>
              <a:ext cx="1943100" cy="3876675"/>
              <a:chOff x="4603376" y="12016548"/>
              <a:chExt cx="1943100" cy="3907492"/>
            </a:xfrm>
          </xdr:grpSpPr>
          <xdr:sp macro="" textlink="">
            <xdr:nvSpPr>
              <xdr:cNvPr id="9031" name="Check Box 839" hidden="1">
                <a:extLst>
                  <a:ext uri="{63B3BB69-23CF-44E3-9099-C40C66FF867C}">
                    <a14:compatExt spid="_x0000_s9031"/>
                  </a:ext>
                </a:extLst>
              </xdr:cNvPr>
              <xdr:cNvSpPr/>
            </xdr:nvSpPr>
            <xdr:spPr bwMode="auto">
              <a:xfrm>
                <a:off x="4603376" y="1201654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32" name="Check Box 840" hidden="1">
                <a:extLst>
                  <a:ext uri="{63B3BB69-23CF-44E3-9099-C40C66FF867C}">
                    <a14:compatExt spid="_x0000_s9032"/>
                  </a:ext>
                </a:extLst>
              </xdr:cNvPr>
              <xdr:cNvSpPr/>
            </xdr:nvSpPr>
            <xdr:spPr bwMode="auto">
              <a:xfrm>
                <a:off x="4984376" y="1201654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33" name="Check Box 841" hidden="1">
                <a:extLst>
                  <a:ext uri="{63B3BB69-23CF-44E3-9099-C40C66FF867C}">
                    <a14:compatExt spid="_x0000_s9033"/>
                  </a:ext>
                </a:extLst>
              </xdr:cNvPr>
              <xdr:cNvSpPr/>
            </xdr:nvSpPr>
            <xdr:spPr bwMode="auto">
              <a:xfrm>
                <a:off x="5365376" y="1201654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34" name="Check Box 842" hidden="1">
                <a:extLst>
                  <a:ext uri="{63B3BB69-23CF-44E3-9099-C40C66FF867C}">
                    <a14:compatExt spid="_x0000_s9034"/>
                  </a:ext>
                </a:extLst>
              </xdr:cNvPr>
              <xdr:cNvSpPr/>
            </xdr:nvSpPr>
            <xdr:spPr bwMode="auto">
              <a:xfrm>
                <a:off x="5746376" y="1201654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35" name="Check Box 843" hidden="1">
                <a:extLst>
                  <a:ext uri="{63B3BB69-23CF-44E3-9099-C40C66FF867C}">
                    <a14:compatExt spid="_x0000_s9035"/>
                  </a:ext>
                </a:extLst>
              </xdr:cNvPr>
              <xdr:cNvSpPr/>
            </xdr:nvSpPr>
            <xdr:spPr bwMode="auto">
              <a:xfrm>
                <a:off x="6127376" y="1201654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1" name="Check Box 849" hidden="1">
                <a:extLst>
                  <a:ext uri="{63B3BB69-23CF-44E3-9099-C40C66FF867C}">
                    <a14:compatExt spid="_x0000_s9041"/>
                  </a:ext>
                </a:extLst>
              </xdr:cNvPr>
              <xdr:cNvSpPr/>
            </xdr:nvSpPr>
            <xdr:spPr bwMode="auto">
              <a:xfrm>
                <a:off x="4603376" y="1235272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2" name="Check Box 850" hidden="1">
                <a:extLst>
                  <a:ext uri="{63B3BB69-23CF-44E3-9099-C40C66FF867C}">
                    <a14:compatExt spid="_x0000_s9042"/>
                  </a:ext>
                </a:extLst>
              </xdr:cNvPr>
              <xdr:cNvSpPr/>
            </xdr:nvSpPr>
            <xdr:spPr bwMode="auto">
              <a:xfrm>
                <a:off x="4984376" y="1235272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3" name="Check Box 851" hidden="1">
                <a:extLst>
                  <a:ext uri="{63B3BB69-23CF-44E3-9099-C40C66FF867C}">
                    <a14:compatExt spid="_x0000_s9043"/>
                  </a:ext>
                </a:extLst>
              </xdr:cNvPr>
              <xdr:cNvSpPr/>
            </xdr:nvSpPr>
            <xdr:spPr bwMode="auto">
              <a:xfrm>
                <a:off x="5365376" y="1235272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4" name="Check Box 852" hidden="1">
                <a:extLst>
                  <a:ext uri="{63B3BB69-23CF-44E3-9099-C40C66FF867C}">
                    <a14:compatExt spid="_x0000_s9044"/>
                  </a:ext>
                </a:extLst>
              </xdr:cNvPr>
              <xdr:cNvSpPr/>
            </xdr:nvSpPr>
            <xdr:spPr bwMode="auto">
              <a:xfrm>
                <a:off x="5746376" y="1235272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5" name="Check Box 853" hidden="1">
                <a:extLst>
                  <a:ext uri="{63B3BB69-23CF-44E3-9099-C40C66FF867C}">
                    <a14:compatExt spid="_x0000_s9045"/>
                  </a:ext>
                </a:extLst>
              </xdr:cNvPr>
              <xdr:cNvSpPr/>
            </xdr:nvSpPr>
            <xdr:spPr bwMode="auto">
              <a:xfrm>
                <a:off x="6127376" y="1235272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6" name="Check Box 854" hidden="1">
                <a:extLst>
                  <a:ext uri="{63B3BB69-23CF-44E3-9099-C40C66FF867C}">
                    <a14:compatExt spid="_x0000_s9046"/>
                  </a:ext>
                </a:extLst>
              </xdr:cNvPr>
              <xdr:cNvSpPr/>
            </xdr:nvSpPr>
            <xdr:spPr bwMode="auto">
              <a:xfrm>
                <a:off x="4603376" y="1268890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7" name="Check Box 855" hidden="1">
                <a:extLst>
                  <a:ext uri="{63B3BB69-23CF-44E3-9099-C40C66FF867C}">
                    <a14:compatExt spid="_x0000_s9047"/>
                  </a:ext>
                </a:extLst>
              </xdr:cNvPr>
              <xdr:cNvSpPr/>
            </xdr:nvSpPr>
            <xdr:spPr bwMode="auto">
              <a:xfrm>
                <a:off x="4984376" y="1268890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8" name="Check Box 856" hidden="1">
                <a:extLst>
                  <a:ext uri="{63B3BB69-23CF-44E3-9099-C40C66FF867C}">
                    <a14:compatExt spid="_x0000_s9048"/>
                  </a:ext>
                </a:extLst>
              </xdr:cNvPr>
              <xdr:cNvSpPr/>
            </xdr:nvSpPr>
            <xdr:spPr bwMode="auto">
              <a:xfrm>
                <a:off x="5365376" y="1268890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49" name="Check Box 857" hidden="1">
                <a:extLst>
                  <a:ext uri="{63B3BB69-23CF-44E3-9099-C40C66FF867C}">
                    <a14:compatExt spid="_x0000_s9049"/>
                  </a:ext>
                </a:extLst>
              </xdr:cNvPr>
              <xdr:cNvSpPr/>
            </xdr:nvSpPr>
            <xdr:spPr bwMode="auto">
              <a:xfrm>
                <a:off x="5746376" y="1268890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0" name="Check Box 858" hidden="1">
                <a:extLst>
                  <a:ext uri="{63B3BB69-23CF-44E3-9099-C40C66FF867C}">
                    <a14:compatExt spid="_x0000_s9050"/>
                  </a:ext>
                </a:extLst>
              </xdr:cNvPr>
              <xdr:cNvSpPr/>
            </xdr:nvSpPr>
            <xdr:spPr bwMode="auto">
              <a:xfrm>
                <a:off x="6127376" y="1268890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1" name="Check Box 859" hidden="1">
                <a:extLst>
                  <a:ext uri="{63B3BB69-23CF-44E3-9099-C40C66FF867C}">
                    <a14:compatExt spid="_x0000_s9051"/>
                  </a:ext>
                </a:extLst>
              </xdr:cNvPr>
              <xdr:cNvSpPr/>
            </xdr:nvSpPr>
            <xdr:spPr bwMode="auto">
              <a:xfrm>
                <a:off x="4603376" y="1302507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2" name="Check Box 860" hidden="1">
                <a:extLst>
                  <a:ext uri="{63B3BB69-23CF-44E3-9099-C40C66FF867C}">
                    <a14:compatExt spid="_x0000_s9052"/>
                  </a:ext>
                </a:extLst>
              </xdr:cNvPr>
              <xdr:cNvSpPr/>
            </xdr:nvSpPr>
            <xdr:spPr bwMode="auto">
              <a:xfrm>
                <a:off x="4984376" y="1302507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3" name="Check Box 861" hidden="1">
                <a:extLst>
                  <a:ext uri="{63B3BB69-23CF-44E3-9099-C40C66FF867C}">
                    <a14:compatExt spid="_x0000_s9053"/>
                  </a:ext>
                </a:extLst>
              </xdr:cNvPr>
              <xdr:cNvSpPr/>
            </xdr:nvSpPr>
            <xdr:spPr bwMode="auto">
              <a:xfrm>
                <a:off x="5365376" y="1302507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4" name="Check Box 862" hidden="1">
                <a:extLst>
                  <a:ext uri="{63B3BB69-23CF-44E3-9099-C40C66FF867C}">
                    <a14:compatExt spid="_x0000_s9054"/>
                  </a:ext>
                </a:extLst>
              </xdr:cNvPr>
              <xdr:cNvSpPr/>
            </xdr:nvSpPr>
            <xdr:spPr bwMode="auto">
              <a:xfrm>
                <a:off x="5746376" y="1302507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5" name="Check Box 863" hidden="1">
                <a:extLst>
                  <a:ext uri="{63B3BB69-23CF-44E3-9099-C40C66FF867C}">
                    <a14:compatExt spid="_x0000_s9055"/>
                  </a:ext>
                </a:extLst>
              </xdr:cNvPr>
              <xdr:cNvSpPr/>
            </xdr:nvSpPr>
            <xdr:spPr bwMode="auto">
              <a:xfrm>
                <a:off x="6127376" y="13025078"/>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6" name="Check Box 864" hidden="1">
                <a:extLst>
                  <a:ext uri="{63B3BB69-23CF-44E3-9099-C40C66FF867C}">
                    <a14:compatExt spid="_x0000_s9056"/>
                  </a:ext>
                </a:extLst>
              </xdr:cNvPr>
              <xdr:cNvSpPr/>
            </xdr:nvSpPr>
            <xdr:spPr bwMode="auto">
              <a:xfrm>
                <a:off x="4603376" y="1336125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7" name="Check Box 865" hidden="1">
                <a:extLst>
                  <a:ext uri="{63B3BB69-23CF-44E3-9099-C40C66FF867C}">
                    <a14:compatExt spid="_x0000_s9057"/>
                  </a:ext>
                </a:extLst>
              </xdr:cNvPr>
              <xdr:cNvSpPr/>
            </xdr:nvSpPr>
            <xdr:spPr bwMode="auto">
              <a:xfrm>
                <a:off x="4984376" y="1336125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8" name="Check Box 866" hidden="1">
                <a:extLst>
                  <a:ext uri="{63B3BB69-23CF-44E3-9099-C40C66FF867C}">
                    <a14:compatExt spid="_x0000_s9058"/>
                  </a:ext>
                </a:extLst>
              </xdr:cNvPr>
              <xdr:cNvSpPr/>
            </xdr:nvSpPr>
            <xdr:spPr bwMode="auto">
              <a:xfrm>
                <a:off x="5365376" y="1336125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59" name="Check Box 867" hidden="1">
                <a:extLst>
                  <a:ext uri="{63B3BB69-23CF-44E3-9099-C40C66FF867C}">
                    <a14:compatExt spid="_x0000_s9059"/>
                  </a:ext>
                </a:extLst>
              </xdr:cNvPr>
              <xdr:cNvSpPr/>
            </xdr:nvSpPr>
            <xdr:spPr bwMode="auto">
              <a:xfrm>
                <a:off x="5746376" y="1336125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0" name="Check Box 868" hidden="1">
                <a:extLst>
                  <a:ext uri="{63B3BB69-23CF-44E3-9099-C40C66FF867C}">
                    <a14:compatExt spid="_x0000_s9060"/>
                  </a:ext>
                </a:extLst>
              </xdr:cNvPr>
              <xdr:cNvSpPr/>
            </xdr:nvSpPr>
            <xdr:spPr bwMode="auto">
              <a:xfrm>
                <a:off x="6127376" y="13361255"/>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1" name="Check Box 869" hidden="1">
                <a:extLst>
                  <a:ext uri="{63B3BB69-23CF-44E3-9099-C40C66FF867C}">
                    <a14:compatExt spid="_x0000_s9061"/>
                  </a:ext>
                </a:extLst>
              </xdr:cNvPr>
              <xdr:cNvSpPr/>
            </xdr:nvSpPr>
            <xdr:spPr bwMode="auto">
              <a:xfrm>
                <a:off x="4603376" y="1369743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2" name="Check Box 870" hidden="1">
                <a:extLst>
                  <a:ext uri="{63B3BB69-23CF-44E3-9099-C40C66FF867C}">
                    <a14:compatExt spid="_x0000_s9062"/>
                  </a:ext>
                </a:extLst>
              </xdr:cNvPr>
              <xdr:cNvSpPr/>
            </xdr:nvSpPr>
            <xdr:spPr bwMode="auto">
              <a:xfrm>
                <a:off x="4984376" y="1369743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3" name="Check Box 871" hidden="1">
                <a:extLst>
                  <a:ext uri="{63B3BB69-23CF-44E3-9099-C40C66FF867C}">
                    <a14:compatExt spid="_x0000_s9063"/>
                  </a:ext>
                </a:extLst>
              </xdr:cNvPr>
              <xdr:cNvSpPr/>
            </xdr:nvSpPr>
            <xdr:spPr bwMode="auto">
              <a:xfrm>
                <a:off x="5365376" y="1369743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4" name="Check Box 872" hidden="1">
                <a:extLst>
                  <a:ext uri="{63B3BB69-23CF-44E3-9099-C40C66FF867C}">
                    <a14:compatExt spid="_x0000_s9064"/>
                  </a:ext>
                </a:extLst>
              </xdr:cNvPr>
              <xdr:cNvSpPr/>
            </xdr:nvSpPr>
            <xdr:spPr bwMode="auto">
              <a:xfrm>
                <a:off x="5746376" y="1369743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5" name="Check Box 873" hidden="1">
                <a:extLst>
                  <a:ext uri="{63B3BB69-23CF-44E3-9099-C40C66FF867C}">
                    <a14:compatExt spid="_x0000_s9065"/>
                  </a:ext>
                </a:extLst>
              </xdr:cNvPr>
              <xdr:cNvSpPr/>
            </xdr:nvSpPr>
            <xdr:spPr bwMode="auto">
              <a:xfrm>
                <a:off x="6127376" y="13697431"/>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6" name="Check Box 874" hidden="1">
                <a:extLst>
                  <a:ext uri="{63B3BB69-23CF-44E3-9099-C40C66FF867C}">
                    <a14:compatExt spid="_x0000_s9066"/>
                  </a:ext>
                </a:extLst>
              </xdr:cNvPr>
              <xdr:cNvSpPr/>
            </xdr:nvSpPr>
            <xdr:spPr bwMode="auto">
              <a:xfrm>
                <a:off x="4603376" y="1403360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7" name="Check Box 875" hidden="1">
                <a:extLst>
                  <a:ext uri="{63B3BB69-23CF-44E3-9099-C40C66FF867C}">
                    <a14:compatExt spid="_x0000_s9067"/>
                  </a:ext>
                </a:extLst>
              </xdr:cNvPr>
              <xdr:cNvSpPr/>
            </xdr:nvSpPr>
            <xdr:spPr bwMode="auto">
              <a:xfrm>
                <a:off x="4984376" y="1403360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8" name="Check Box 876" hidden="1">
                <a:extLst>
                  <a:ext uri="{63B3BB69-23CF-44E3-9099-C40C66FF867C}">
                    <a14:compatExt spid="_x0000_s9068"/>
                  </a:ext>
                </a:extLst>
              </xdr:cNvPr>
              <xdr:cNvSpPr/>
            </xdr:nvSpPr>
            <xdr:spPr bwMode="auto">
              <a:xfrm>
                <a:off x="5365376" y="1403360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69" name="Check Box 877" hidden="1">
                <a:extLst>
                  <a:ext uri="{63B3BB69-23CF-44E3-9099-C40C66FF867C}">
                    <a14:compatExt spid="_x0000_s9069"/>
                  </a:ext>
                </a:extLst>
              </xdr:cNvPr>
              <xdr:cNvSpPr/>
            </xdr:nvSpPr>
            <xdr:spPr bwMode="auto">
              <a:xfrm>
                <a:off x="5746376" y="1403360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0" name="Check Box 878" hidden="1">
                <a:extLst>
                  <a:ext uri="{63B3BB69-23CF-44E3-9099-C40C66FF867C}">
                    <a14:compatExt spid="_x0000_s9070"/>
                  </a:ext>
                </a:extLst>
              </xdr:cNvPr>
              <xdr:cNvSpPr/>
            </xdr:nvSpPr>
            <xdr:spPr bwMode="auto">
              <a:xfrm>
                <a:off x="6127376" y="1403360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1" name="Check Box 879" hidden="1">
                <a:extLst>
                  <a:ext uri="{63B3BB69-23CF-44E3-9099-C40C66FF867C}">
                    <a14:compatExt spid="_x0000_s9071"/>
                  </a:ext>
                </a:extLst>
              </xdr:cNvPr>
              <xdr:cNvSpPr/>
            </xdr:nvSpPr>
            <xdr:spPr bwMode="auto">
              <a:xfrm>
                <a:off x="4603376" y="14369784"/>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2" name="Check Box 880" hidden="1">
                <a:extLst>
                  <a:ext uri="{63B3BB69-23CF-44E3-9099-C40C66FF867C}">
                    <a14:compatExt spid="_x0000_s9072"/>
                  </a:ext>
                </a:extLst>
              </xdr:cNvPr>
              <xdr:cNvSpPr/>
            </xdr:nvSpPr>
            <xdr:spPr bwMode="auto">
              <a:xfrm>
                <a:off x="4984376" y="14369784"/>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3" name="Check Box 881" hidden="1">
                <a:extLst>
                  <a:ext uri="{63B3BB69-23CF-44E3-9099-C40C66FF867C}">
                    <a14:compatExt spid="_x0000_s9073"/>
                  </a:ext>
                </a:extLst>
              </xdr:cNvPr>
              <xdr:cNvSpPr/>
            </xdr:nvSpPr>
            <xdr:spPr bwMode="auto">
              <a:xfrm>
                <a:off x="5365376" y="14369784"/>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4" name="Check Box 882" hidden="1">
                <a:extLst>
                  <a:ext uri="{63B3BB69-23CF-44E3-9099-C40C66FF867C}">
                    <a14:compatExt spid="_x0000_s9074"/>
                  </a:ext>
                </a:extLst>
              </xdr:cNvPr>
              <xdr:cNvSpPr/>
            </xdr:nvSpPr>
            <xdr:spPr bwMode="auto">
              <a:xfrm>
                <a:off x="5746376" y="14369784"/>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5" name="Check Box 883" hidden="1">
                <a:extLst>
                  <a:ext uri="{63B3BB69-23CF-44E3-9099-C40C66FF867C}">
                    <a14:compatExt spid="_x0000_s9075"/>
                  </a:ext>
                </a:extLst>
              </xdr:cNvPr>
              <xdr:cNvSpPr/>
            </xdr:nvSpPr>
            <xdr:spPr bwMode="auto">
              <a:xfrm>
                <a:off x="6127376" y="14369784"/>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6" name="Check Box 884" hidden="1">
                <a:extLst>
                  <a:ext uri="{63B3BB69-23CF-44E3-9099-C40C66FF867C}">
                    <a14:compatExt spid="_x0000_s9076"/>
                  </a:ext>
                </a:extLst>
              </xdr:cNvPr>
              <xdr:cNvSpPr/>
            </xdr:nvSpPr>
            <xdr:spPr bwMode="auto">
              <a:xfrm>
                <a:off x="4603376" y="1470596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7" name="Check Box 885" hidden="1">
                <a:extLst>
                  <a:ext uri="{63B3BB69-23CF-44E3-9099-C40C66FF867C}">
                    <a14:compatExt spid="_x0000_s9077"/>
                  </a:ext>
                </a:extLst>
              </xdr:cNvPr>
              <xdr:cNvSpPr/>
            </xdr:nvSpPr>
            <xdr:spPr bwMode="auto">
              <a:xfrm>
                <a:off x="4984376" y="1470596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8" name="Check Box 886" hidden="1">
                <a:extLst>
                  <a:ext uri="{63B3BB69-23CF-44E3-9099-C40C66FF867C}">
                    <a14:compatExt spid="_x0000_s9078"/>
                  </a:ext>
                </a:extLst>
              </xdr:cNvPr>
              <xdr:cNvSpPr/>
            </xdr:nvSpPr>
            <xdr:spPr bwMode="auto">
              <a:xfrm>
                <a:off x="5365376" y="1470596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79" name="Check Box 887" hidden="1">
                <a:extLst>
                  <a:ext uri="{63B3BB69-23CF-44E3-9099-C40C66FF867C}">
                    <a14:compatExt spid="_x0000_s9079"/>
                  </a:ext>
                </a:extLst>
              </xdr:cNvPr>
              <xdr:cNvSpPr/>
            </xdr:nvSpPr>
            <xdr:spPr bwMode="auto">
              <a:xfrm>
                <a:off x="5746376" y="1470596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0" name="Check Box 888" hidden="1">
                <a:extLst>
                  <a:ext uri="{63B3BB69-23CF-44E3-9099-C40C66FF867C}">
                    <a14:compatExt spid="_x0000_s9080"/>
                  </a:ext>
                </a:extLst>
              </xdr:cNvPr>
              <xdr:cNvSpPr/>
            </xdr:nvSpPr>
            <xdr:spPr bwMode="auto">
              <a:xfrm>
                <a:off x="6127376" y="1470596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1" name="Check Box 889" hidden="1">
                <a:extLst>
                  <a:ext uri="{63B3BB69-23CF-44E3-9099-C40C66FF867C}">
                    <a14:compatExt spid="_x0000_s9081"/>
                  </a:ext>
                </a:extLst>
              </xdr:cNvPr>
              <xdr:cNvSpPr/>
            </xdr:nvSpPr>
            <xdr:spPr bwMode="auto">
              <a:xfrm>
                <a:off x="4603376" y="1504213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2" name="Check Box 890" hidden="1">
                <a:extLst>
                  <a:ext uri="{63B3BB69-23CF-44E3-9099-C40C66FF867C}">
                    <a14:compatExt spid="_x0000_s9082"/>
                  </a:ext>
                </a:extLst>
              </xdr:cNvPr>
              <xdr:cNvSpPr/>
            </xdr:nvSpPr>
            <xdr:spPr bwMode="auto">
              <a:xfrm>
                <a:off x="4984376" y="1504213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3" name="Check Box 891" hidden="1">
                <a:extLst>
                  <a:ext uri="{63B3BB69-23CF-44E3-9099-C40C66FF867C}">
                    <a14:compatExt spid="_x0000_s9083"/>
                  </a:ext>
                </a:extLst>
              </xdr:cNvPr>
              <xdr:cNvSpPr/>
            </xdr:nvSpPr>
            <xdr:spPr bwMode="auto">
              <a:xfrm>
                <a:off x="5365376" y="1504213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4" name="Check Box 892" hidden="1">
                <a:extLst>
                  <a:ext uri="{63B3BB69-23CF-44E3-9099-C40C66FF867C}">
                    <a14:compatExt spid="_x0000_s9084"/>
                  </a:ext>
                </a:extLst>
              </xdr:cNvPr>
              <xdr:cNvSpPr/>
            </xdr:nvSpPr>
            <xdr:spPr bwMode="auto">
              <a:xfrm>
                <a:off x="5746376" y="1504213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5" name="Check Box 893" hidden="1">
                <a:extLst>
                  <a:ext uri="{63B3BB69-23CF-44E3-9099-C40C66FF867C}">
                    <a14:compatExt spid="_x0000_s9085"/>
                  </a:ext>
                </a:extLst>
              </xdr:cNvPr>
              <xdr:cNvSpPr/>
            </xdr:nvSpPr>
            <xdr:spPr bwMode="auto">
              <a:xfrm>
                <a:off x="6127376" y="15042137"/>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6" name="Check Box 894" hidden="1">
                <a:extLst>
                  <a:ext uri="{63B3BB69-23CF-44E3-9099-C40C66FF867C}">
                    <a14:compatExt spid="_x0000_s9086"/>
                  </a:ext>
                </a:extLst>
              </xdr:cNvPr>
              <xdr:cNvSpPr/>
            </xdr:nvSpPr>
            <xdr:spPr bwMode="auto">
              <a:xfrm>
                <a:off x="4603376" y="15378313"/>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7" name="Check Box 895" hidden="1">
                <a:extLst>
                  <a:ext uri="{63B3BB69-23CF-44E3-9099-C40C66FF867C}">
                    <a14:compatExt spid="_x0000_s9087"/>
                  </a:ext>
                </a:extLst>
              </xdr:cNvPr>
              <xdr:cNvSpPr/>
            </xdr:nvSpPr>
            <xdr:spPr bwMode="auto">
              <a:xfrm>
                <a:off x="4984376" y="15378313"/>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8" name="Check Box 896" hidden="1">
                <a:extLst>
                  <a:ext uri="{63B3BB69-23CF-44E3-9099-C40C66FF867C}">
                    <a14:compatExt spid="_x0000_s9088"/>
                  </a:ext>
                </a:extLst>
              </xdr:cNvPr>
              <xdr:cNvSpPr/>
            </xdr:nvSpPr>
            <xdr:spPr bwMode="auto">
              <a:xfrm>
                <a:off x="5365376" y="15378313"/>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89" name="Check Box 897" hidden="1">
                <a:extLst>
                  <a:ext uri="{63B3BB69-23CF-44E3-9099-C40C66FF867C}">
                    <a14:compatExt spid="_x0000_s9089"/>
                  </a:ext>
                </a:extLst>
              </xdr:cNvPr>
              <xdr:cNvSpPr/>
            </xdr:nvSpPr>
            <xdr:spPr bwMode="auto">
              <a:xfrm>
                <a:off x="5746376" y="15378313"/>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90" name="Check Box 898" hidden="1">
                <a:extLst>
                  <a:ext uri="{63B3BB69-23CF-44E3-9099-C40C66FF867C}">
                    <a14:compatExt spid="_x0000_s9090"/>
                  </a:ext>
                </a:extLst>
              </xdr:cNvPr>
              <xdr:cNvSpPr/>
            </xdr:nvSpPr>
            <xdr:spPr bwMode="auto">
              <a:xfrm>
                <a:off x="6127376" y="15378313"/>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91" name="Check Box 899" hidden="1">
                <a:extLst>
                  <a:ext uri="{63B3BB69-23CF-44E3-9099-C40C66FF867C}">
                    <a14:compatExt spid="_x0000_s9091"/>
                  </a:ext>
                </a:extLst>
              </xdr:cNvPr>
              <xdr:cNvSpPr/>
            </xdr:nvSpPr>
            <xdr:spPr bwMode="auto">
              <a:xfrm>
                <a:off x="4603376" y="1571449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92" name="Check Box 900" hidden="1">
                <a:extLst>
                  <a:ext uri="{63B3BB69-23CF-44E3-9099-C40C66FF867C}">
                    <a14:compatExt spid="_x0000_s9092"/>
                  </a:ext>
                </a:extLst>
              </xdr:cNvPr>
              <xdr:cNvSpPr/>
            </xdr:nvSpPr>
            <xdr:spPr bwMode="auto">
              <a:xfrm>
                <a:off x="4984376" y="1571449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93" name="Check Box 901" hidden="1">
                <a:extLst>
                  <a:ext uri="{63B3BB69-23CF-44E3-9099-C40C66FF867C}">
                    <a14:compatExt spid="_x0000_s9093"/>
                  </a:ext>
                </a:extLst>
              </xdr:cNvPr>
              <xdr:cNvSpPr/>
            </xdr:nvSpPr>
            <xdr:spPr bwMode="auto">
              <a:xfrm>
                <a:off x="5365376" y="1571449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94" name="Check Box 902" hidden="1">
                <a:extLst>
                  <a:ext uri="{63B3BB69-23CF-44E3-9099-C40C66FF867C}">
                    <a14:compatExt spid="_x0000_s9094"/>
                  </a:ext>
                </a:extLst>
              </xdr:cNvPr>
              <xdr:cNvSpPr/>
            </xdr:nvSpPr>
            <xdr:spPr bwMode="auto">
              <a:xfrm>
                <a:off x="5746376" y="1571449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95" name="Check Box 903" hidden="1">
                <a:extLst>
                  <a:ext uri="{63B3BB69-23CF-44E3-9099-C40C66FF867C}">
                    <a14:compatExt spid="_x0000_s9095"/>
                  </a:ext>
                </a:extLst>
              </xdr:cNvPr>
              <xdr:cNvSpPr/>
            </xdr:nvSpPr>
            <xdr:spPr bwMode="auto">
              <a:xfrm>
                <a:off x="6127376" y="15714490"/>
                <a:ext cx="419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45</xdr:row>
          <xdr:rowOff>19050</xdr:rowOff>
        </xdr:from>
        <xdr:to>
          <xdr:col>3</xdr:col>
          <xdr:colOff>0</xdr:colOff>
          <xdr:row>48</xdr:row>
          <xdr:rowOff>238125</xdr:rowOff>
        </xdr:to>
        <xdr:grpSp>
          <xdr:nvGrpSpPr>
            <xdr:cNvPr id="5" name="Q9"/>
            <xdr:cNvGrpSpPr/>
          </xdr:nvGrpSpPr>
          <xdr:grpSpPr>
            <a:xfrm>
              <a:off x="123825" y="10782300"/>
              <a:ext cx="400050" cy="962025"/>
              <a:chOff x="123825" y="10530176"/>
              <a:chExt cx="402851" cy="958695"/>
            </a:xfrm>
          </xdr:grpSpPr>
          <xdr:sp macro="" textlink="">
            <xdr:nvSpPr>
              <xdr:cNvPr id="10394" name="Check Box 154" hidden="1">
                <a:extLst>
                  <a:ext uri="{63B3BB69-23CF-44E3-9099-C40C66FF867C}">
                    <a14:compatExt spid="_x0000_s10394"/>
                  </a:ext>
                </a:extLst>
              </xdr:cNvPr>
              <xdr:cNvSpPr/>
            </xdr:nvSpPr>
            <xdr:spPr bwMode="auto">
              <a:xfrm>
                <a:off x="123825" y="11279321"/>
                <a:ext cx="3838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3" name="Check Box 153" hidden="1">
                <a:extLst>
                  <a:ext uri="{63B3BB69-23CF-44E3-9099-C40C66FF867C}">
                    <a14:compatExt spid="_x0000_s10393"/>
                  </a:ext>
                </a:extLst>
              </xdr:cNvPr>
              <xdr:cNvSpPr/>
            </xdr:nvSpPr>
            <xdr:spPr bwMode="auto">
              <a:xfrm>
                <a:off x="123825" y="11023226"/>
                <a:ext cx="3838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2" name="Check Box 152" hidden="1">
                <a:extLst>
                  <a:ext uri="{63B3BB69-23CF-44E3-9099-C40C66FF867C}">
                    <a14:compatExt spid="_x0000_s10392"/>
                  </a:ext>
                </a:extLst>
              </xdr:cNvPr>
              <xdr:cNvSpPr/>
            </xdr:nvSpPr>
            <xdr:spPr bwMode="auto">
              <a:xfrm>
                <a:off x="123825" y="10776697"/>
                <a:ext cx="3838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1" name="Check Box 151" hidden="1">
                <a:extLst>
                  <a:ext uri="{63B3BB69-23CF-44E3-9099-C40C66FF867C}">
                    <a14:compatExt spid="_x0000_s10391"/>
                  </a:ext>
                </a:extLst>
              </xdr:cNvPr>
              <xdr:cNvSpPr/>
            </xdr:nvSpPr>
            <xdr:spPr bwMode="auto">
              <a:xfrm>
                <a:off x="123825" y="10530176"/>
                <a:ext cx="402851" cy="209549"/>
              </a:xfrm>
              <a:prstGeom prst="rect">
                <a:avLst/>
              </a:prstGeom>
              <a:noFill/>
              <a:ln>
                <a:noFill/>
              </a:ln>
              <a:extLst>
                <a:ext uri="{909E8E84-426E-40DD-AFC4-6F175D3DCCD1}">
                  <a14:hiddenFill>
                    <a:solidFill>
                      <a:srgbClr val="FFCC00" mc:Ignorable="a14" a14:legacySpreadsheetColorIndex="51"/>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152400</xdr:colOff>
          <xdr:row>9</xdr:row>
          <xdr:rowOff>142875</xdr:rowOff>
        </xdr:from>
        <xdr:to>
          <xdr:col>32</xdr:col>
          <xdr:colOff>161925</xdr:colOff>
          <xdr:row>11</xdr:row>
          <xdr:rowOff>9525</xdr:rowOff>
        </xdr:to>
        <xdr:grpSp>
          <xdr:nvGrpSpPr>
            <xdr:cNvPr id="2" name="グループ化 1"/>
            <xdr:cNvGrpSpPr/>
          </xdr:nvGrpSpPr>
          <xdr:grpSpPr>
            <a:xfrm>
              <a:off x="5248275" y="1724025"/>
              <a:ext cx="962025" cy="219075"/>
              <a:chOff x="5255101" y="1734911"/>
              <a:chExt cx="962027" cy="220435"/>
            </a:xfrm>
          </xdr:grpSpPr>
          <xdr:sp macro="" textlink="">
            <xdr:nvSpPr>
              <xdr:cNvPr id="10397" name="Check Box 157" hidden="1">
                <a:extLst>
                  <a:ext uri="{63B3BB69-23CF-44E3-9099-C40C66FF867C}">
                    <a14:compatExt spid="_x0000_s10397"/>
                  </a:ext>
                </a:extLst>
              </xdr:cNvPr>
              <xdr:cNvSpPr/>
            </xdr:nvSpPr>
            <xdr:spPr bwMode="auto">
              <a:xfrm>
                <a:off x="5826603" y="1734911"/>
                <a:ext cx="390525" cy="220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6" name="Check Box 156" hidden="1">
                <a:extLst>
                  <a:ext uri="{63B3BB69-23CF-44E3-9099-C40C66FF867C}">
                    <a14:compatExt spid="_x0000_s10396"/>
                  </a:ext>
                </a:extLst>
              </xdr:cNvPr>
              <xdr:cNvSpPr/>
            </xdr:nvSpPr>
            <xdr:spPr bwMode="auto">
              <a:xfrm>
                <a:off x="5255101" y="1734911"/>
                <a:ext cx="390525" cy="220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7793</xdr:colOff>
          <xdr:row>4</xdr:row>
          <xdr:rowOff>55094</xdr:rowOff>
        </xdr:from>
        <xdr:to>
          <xdr:col>26</xdr:col>
          <xdr:colOff>160193</xdr:colOff>
          <xdr:row>5</xdr:row>
          <xdr:rowOff>312346</xdr:rowOff>
        </xdr:to>
        <xdr:grpSp>
          <xdr:nvGrpSpPr>
            <xdr:cNvPr id="3" name="グループ化 2"/>
            <xdr:cNvGrpSpPr/>
          </xdr:nvGrpSpPr>
          <xdr:grpSpPr>
            <a:xfrm>
              <a:off x="2055668" y="836144"/>
              <a:ext cx="3009900" cy="619202"/>
              <a:chOff x="2058469" y="817094"/>
              <a:chExt cx="3009900" cy="615840"/>
            </a:xfrm>
          </xdr:grpSpPr>
          <xdr:sp macro="" textlink="">
            <xdr:nvSpPr>
              <xdr:cNvPr id="11392" name="Check Box 128" hidden="1">
                <a:extLst>
                  <a:ext uri="{63B3BB69-23CF-44E3-9099-C40C66FF867C}">
                    <a14:compatExt spid="_x0000_s11392"/>
                  </a:ext>
                </a:extLst>
              </xdr:cNvPr>
              <xdr:cNvSpPr/>
            </xdr:nvSpPr>
            <xdr:spPr bwMode="auto">
              <a:xfrm>
                <a:off x="4696894" y="1177837"/>
                <a:ext cx="361950" cy="2550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0" name="Check Box 126" hidden="1">
                <a:extLst>
                  <a:ext uri="{63B3BB69-23CF-44E3-9099-C40C66FF867C}">
                    <a14:compatExt spid="_x0000_s11390"/>
                  </a:ext>
                </a:extLst>
              </xdr:cNvPr>
              <xdr:cNvSpPr/>
            </xdr:nvSpPr>
            <xdr:spPr bwMode="auto">
              <a:xfrm>
                <a:off x="2067994" y="1179595"/>
                <a:ext cx="333375" cy="236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1" name="Check Box 127" hidden="1">
                <a:extLst>
                  <a:ext uri="{63B3BB69-23CF-44E3-9099-C40C66FF867C}">
                    <a14:compatExt spid="_x0000_s11391"/>
                  </a:ext>
                </a:extLst>
              </xdr:cNvPr>
              <xdr:cNvSpPr/>
            </xdr:nvSpPr>
            <xdr:spPr bwMode="auto">
              <a:xfrm>
                <a:off x="3934894" y="1177837"/>
                <a:ext cx="361950" cy="2550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8" name="Check Box 54" hidden="1">
                <a:extLst>
                  <a:ext uri="{63B3BB69-23CF-44E3-9099-C40C66FF867C}">
                    <a14:compatExt spid="_x0000_s11318"/>
                  </a:ext>
                </a:extLst>
              </xdr:cNvPr>
              <xdr:cNvSpPr/>
            </xdr:nvSpPr>
            <xdr:spPr bwMode="auto">
              <a:xfrm>
                <a:off x="2058469" y="818852"/>
                <a:ext cx="371475" cy="236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0" name="Check Box 56" hidden="1">
                <a:extLst>
                  <a:ext uri="{63B3BB69-23CF-44E3-9099-C40C66FF867C}">
                    <a14:compatExt spid="_x0000_s11320"/>
                  </a:ext>
                </a:extLst>
              </xdr:cNvPr>
              <xdr:cNvSpPr/>
            </xdr:nvSpPr>
            <xdr:spPr bwMode="auto">
              <a:xfrm>
                <a:off x="3934894" y="817094"/>
                <a:ext cx="371475" cy="236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2" name="Check Box 58" hidden="1">
                <a:extLst>
                  <a:ext uri="{63B3BB69-23CF-44E3-9099-C40C66FF867C}">
                    <a14:compatExt spid="_x0000_s11322"/>
                  </a:ext>
                </a:extLst>
              </xdr:cNvPr>
              <xdr:cNvSpPr/>
            </xdr:nvSpPr>
            <xdr:spPr bwMode="auto">
              <a:xfrm>
                <a:off x="4696894" y="817094"/>
                <a:ext cx="371475" cy="236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22</xdr:row>
          <xdr:rowOff>9525</xdr:rowOff>
        </xdr:from>
        <xdr:to>
          <xdr:col>34</xdr:col>
          <xdr:colOff>76200</xdr:colOff>
          <xdr:row>29</xdr:row>
          <xdr:rowOff>9524</xdr:rowOff>
        </xdr:to>
        <xdr:grpSp>
          <xdr:nvGrpSpPr>
            <xdr:cNvPr id="4" name="グループ化 3"/>
            <xdr:cNvGrpSpPr/>
          </xdr:nvGrpSpPr>
          <xdr:grpSpPr>
            <a:xfrm>
              <a:off x="5362575" y="5200650"/>
              <a:ext cx="1143000" cy="1800224"/>
              <a:chOff x="5369379" y="5125811"/>
              <a:chExt cx="1143000" cy="1809749"/>
            </a:xfrm>
          </xdr:grpSpPr>
          <xdr:sp macro="" textlink="">
            <xdr:nvSpPr>
              <xdr:cNvPr id="11326" name="Check Box 62" hidden="1">
                <a:extLst>
                  <a:ext uri="{63B3BB69-23CF-44E3-9099-C40C66FF867C}">
                    <a14:compatExt spid="_x0000_s11326"/>
                  </a:ext>
                </a:extLst>
              </xdr:cNvPr>
              <xdr:cNvSpPr/>
            </xdr:nvSpPr>
            <xdr:spPr bwMode="auto">
              <a:xfrm>
                <a:off x="5750379" y="5125811"/>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8" name="Check Box 64" hidden="1">
                <a:extLst>
                  <a:ext uri="{63B3BB69-23CF-44E3-9099-C40C66FF867C}">
                    <a14:compatExt spid="_x0000_s11328"/>
                  </a:ext>
                </a:extLst>
              </xdr:cNvPr>
              <xdr:cNvSpPr/>
            </xdr:nvSpPr>
            <xdr:spPr bwMode="auto">
              <a:xfrm>
                <a:off x="6131379" y="5125811"/>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6" name="Check Box 102" hidden="1">
                <a:extLst>
                  <a:ext uri="{63B3BB69-23CF-44E3-9099-C40C66FF867C}">
                    <a14:compatExt spid="_x0000_s11366"/>
                  </a:ext>
                </a:extLst>
              </xdr:cNvPr>
              <xdr:cNvSpPr/>
            </xdr:nvSpPr>
            <xdr:spPr bwMode="auto">
              <a:xfrm>
                <a:off x="5369379" y="5125811"/>
                <a:ext cx="352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7" name="Check Box 103" hidden="1">
                <a:extLst>
                  <a:ext uri="{63B3BB69-23CF-44E3-9099-C40C66FF867C}">
                    <a14:compatExt spid="_x0000_s11367"/>
                  </a:ext>
                </a:extLst>
              </xdr:cNvPr>
              <xdr:cNvSpPr/>
            </xdr:nvSpPr>
            <xdr:spPr bwMode="auto">
              <a:xfrm>
                <a:off x="5750379" y="5384346"/>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8" name="Check Box 104" hidden="1">
                <a:extLst>
                  <a:ext uri="{63B3BB69-23CF-44E3-9099-C40C66FF867C}">
                    <a14:compatExt spid="_x0000_s11368"/>
                  </a:ext>
                </a:extLst>
              </xdr:cNvPr>
              <xdr:cNvSpPr/>
            </xdr:nvSpPr>
            <xdr:spPr bwMode="auto">
              <a:xfrm>
                <a:off x="6131379" y="5384346"/>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9" name="Check Box 105" hidden="1">
                <a:extLst>
                  <a:ext uri="{63B3BB69-23CF-44E3-9099-C40C66FF867C}">
                    <a14:compatExt spid="_x0000_s11369"/>
                  </a:ext>
                </a:extLst>
              </xdr:cNvPr>
              <xdr:cNvSpPr/>
            </xdr:nvSpPr>
            <xdr:spPr bwMode="auto">
              <a:xfrm>
                <a:off x="5369379" y="5384346"/>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0" name="Check Box 106" hidden="1">
                <a:extLst>
                  <a:ext uri="{63B3BB69-23CF-44E3-9099-C40C66FF867C}">
                    <a14:compatExt spid="_x0000_s11370"/>
                  </a:ext>
                </a:extLst>
              </xdr:cNvPr>
              <xdr:cNvSpPr/>
            </xdr:nvSpPr>
            <xdr:spPr bwMode="auto">
              <a:xfrm>
                <a:off x="5750379" y="5642882"/>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1" name="Check Box 107" hidden="1">
                <a:extLst>
                  <a:ext uri="{63B3BB69-23CF-44E3-9099-C40C66FF867C}">
                    <a14:compatExt spid="_x0000_s11371"/>
                  </a:ext>
                </a:extLst>
              </xdr:cNvPr>
              <xdr:cNvSpPr/>
            </xdr:nvSpPr>
            <xdr:spPr bwMode="auto">
              <a:xfrm>
                <a:off x="6131379" y="5642882"/>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2" name="Check Box 108" hidden="1">
                <a:extLst>
                  <a:ext uri="{63B3BB69-23CF-44E3-9099-C40C66FF867C}">
                    <a14:compatExt spid="_x0000_s11372"/>
                  </a:ext>
                </a:extLst>
              </xdr:cNvPr>
              <xdr:cNvSpPr/>
            </xdr:nvSpPr>
            <xdr:spPr bwMode="auto">
              <a:xfrm>
                <a:off x="5369379" y="5642882"/>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3" name="Check Box 109" hidden="1">
                <a:extLst>
                  <a:ext uri="{63B3BB69-23CF-44E3-9099-C40C66FF867C}">
                    <a14:compatExt spid="_x0000_s11373"/>
                  </a:ext>
                </a:extLst>
              </xdr:cNvPr>
              <xdr:cNvSpPr/>
            </xdr:nvSpPr>
            <xdr:spPr bwMode="auto">
              <a:xfrm>
                <a:off x="5750379" y="5901418"/>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4" name="Check Box 110" hidden="1">
                <a:extLst>
                  <a:ext uri="{63B3BB69-23CF-44E3-9099-C40C66FF867C}">
                    <a14:compatExt spid="_x0000_s11374"/>
                  </a:ext>
                </a:extLst>
              </xdr:cNvPr>
              <xdr:cNvSpPr/>
            </xdr:nvSpPr>
            <xdr:spPr bwMode="auto">
              <a:xfrm>
                <a:off x="6131379" y="5901418"/>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5" name="Check Box 111" hidden="1">
                <a:extLst>
                  <a:ext uri="{63B3BB69-23CF-44E3-9099-C40C66FF867C}">
                    <a14:compatExt spid="_x0000_s11375"/>
                  </a:ext>
                </a:extLst>
              </xdr:cNvPr>
              <xdr:cNvSpPr/>
            </xdr:nvSpPr>
            <xdr:spPr bwMode="auto">
              <a:xfrm>
                <a:off x="5369379" y="5901418"/>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6" name="Check Box 112" hidden="1">
                <a:extLst>
                  <a:ext uri="{63B3BB69-23CF-44E3-9099-C40C66FF867C}">
                    <a14:compatExt spid="_x0000_s11376"/>
                  </a:ext>
                </a:extLst>
              </xdr:cNvPr>
              <xdr:cNvSpPr/>
            </xdr:nvSpPr>
            <xdr:spPr bwMode="auto">
              <a:xfrm>
                <a:off x="5750379" y="6159954"/>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7" name="Check Box 113" hidden="1">
                <a:extLst>
                  <a:ext uri="{63B3BB69-23CF-44E3-9099-C40C66FF867C}">
                    <a14:compatExt spid="_x0000_s11377"/>
                  </a:ext>
                </a:extLst>
              </xdr:cNvPr>
              <xdr:cNvSpPr/>
            </xdr:nvSpPr>
            <xdr:spPr bwMode="auto">
              <a:xfrm>
                <a:off x="6131379" y="6159954"/>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8" name="Check Box 114" hidden="1">
                <a:extLst>
                  <a:ext uri="{63B3BB69-23CF-44E3-9099-C40C66FF867C}">
                    <a14:compatExt spid="_x0000_s11378"/>
                  </a:ext>
                </a:extLst>
              </xdr:cNvPr>
              <xdr:cNvSpPr/>
            </xdr:nvSpPr>
            <xdr:spPr bwMode="auto">
              <a:xfrm>
                <a:off x="5369379" y="6159954"/>
                <a:ext cx="381000" cy="258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9" name="Check Box 115" hidden="1">
                <a:extLst>
                  <a:ext uri="{63B3BB69-23CF-44E3-9099-C40C66FF867C}">
                    <a14:compatExt spid="_x0000_s11379"/>
                  </a:ext>
                </a:extLst>
              </xdr:cNvPr>
              <xdr:cNvSpPr/>
            </xdr:nvSpPr>
            <xdr:spPr bwMode="auto">
              <a:xfrm>
                <a:off x="5750379" y="6418489"/>
                <a:ext cx="381000" cy="258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0" name="Check Box 116" hidden="1">
                <a:extLst>
                  <a:ext uri="{63B3BB69-23CF-44E3-9099-C40C66FF867C}">
                    <a14:compatExt spid="_x0000_s11380"/>
                  </a:ext>
                </a:extLst>
              </xdr:cNvPr>
              <xdr:cNvSpPr/>
            </xdr:nvSpPr>
            <xdr:spPr bwMode="auto">
              <a:xfrm>
                <a:off x="6131379" y="6418489"/>
                <a:ext cx="381000" cy="258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1" name="Check Box 117" hidden="1">
                <a:extLst>
                  <a:ext uri="{63B3BB69-23CF-44E3-9099-C40C66FF867C}">
                    <a14:compatExt spid="_x0000_s11381"/>
                  </a:ext>
                </a:extLst>
              </xdr:cNvPr>
              <xdr:cNvSpPr/>
            </xdr:nvSpPr>
            <xdr:spPr bwMode="auto">
              <a:xfrm>
                <a:off x="5369379" y="6418489"/>
                <a:ext cx="381000" cy="258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2" name="Check Box 118" hidden="1">
                <a:extLst>
                  <a:ext uri="{63B3BB69-23CF-44E3-9099-C40C66FF867C}">
                    <a14:compatExt spid="_x0000_s11382"/>
                  </a:ext>
                </a:extLst>
              </xdr:cNvPr>
              <xdr:cNvSpPr/>
            </xdr:nvSpPr>
            <xdr:spPr bwMode="auto">
              <a:xfrm>
                <a:off x="5750379" y="6677025"/>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3" name="Check Box 119" hidden="1">
                <a:extLst>
                  <a:ext uri="{63B3BB69-23CF-44E3-9099-C40C66FF867C}">
                    <a14:compatExt spid="_x0000_s11383"/>
                  </a:ext>
                </a:extLst>
              </xdr:cNvPr>
              <xdr:cNvSpPr/>
            </xdr:nvSpPr>
            <xdr:spPr bwMode="auto">
              <a:xfrm>
                <a:off x="6131379" y="6677025"/>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4" name="Check Box 120" hidden="1">
                <a:extLst>
                  <a:ext uri="{63B3BB69-23CF-44E3-9099-C40C66FF867C}">
                    <a14:compatExt spid="_x0000_s11384"/>
                  </a:ext>
                </a:extLst>
              </xdr:cNvPr>
              <xdr:cNvSpPr/>
            </xdr:nvSpPr>
            <xdr:spPr bwMode="auto">
              <a:xfrm>
                <a:off x="5369379" y="6677025"/>
                <a:ext cx="381000" cy="25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63</xdr:row>
          <xdr:rowOff>9525</xdr:rowOff>
        </xdr:from>
        <xdr:to>
          <xdr:col>32</xdr:col>
          <xdr:colOff>76200</xdr:colOff>
          <xdr:row>64</xdr:row>
          <xdr:rowOff>9525</xdr:rowOff>
        </xdr:to>
        <xdr:sp macro="" textlink="">
          <xdr:nvSpPr>
            <xdr:cNvPr id="11396" name="Check Box 132" hidden="1">
              <a:extLst>
                <a:ext uri="{63B3BB69-23CF-44E3-9099-C40C66FF867C}">
                  <a14:compatExt spid="_x0000_s1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63</xdr:row>
          <xdr:rowOff>9525</xdr:rowOff>
        </xdr:from>
        <xdr:to>
          <xdr:col>34</xdr:col>
          <xdr:colOff>76200</xdr:colOff>
          <xdr:row>64</xdr:row>
          <xdr:rowOff>9525</xdr:rowOff>
        </xdr:to>
        <xdr:sp macro="" textlink="">
          <xdr:nvSpPr>
            <xdr:cNvPr id="11397" name="Check Box 133" hidden="1">
              <a:extLst>
                <a:ext uri="{63B3BB69-23CF-44E3-9099-C40C66FF867C}">
                  <a14:compatExt spid="_x0000_s1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63</xdr:row>
          <xdr:rowOff>9525</xdr:rowOff>
        </xdr:from>
        <xdr:to>
          <xdr:col>30</xdr:col>
          <xdr:colOff>38100</xdr:colOff>
          <xdr:row>64</xdr:row>
          <xdr:rowOff>9525</xdr:rowOff>
        </xdr:to>
        <xdr:sp macro="" textlink="">
          <xdr:nvSpPr>
            <xdr:cNvPr id="11398" name="Check Box 134" hidden="1">
              <a:extLst>
                <a:ext uri="{63B3BB69-23CF-44E3-9099-C40C66FF867C}">
                  <a14:compatExt spid="_x0000_s1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64</xdr:row>
          <xdr:rowOff>9525</xdr:rowOff>
        </xdr:from>
        <xdr:to>
          <xdr:col>32</xdr:col>
          <xdr:colOff>76200</xdr:colOff>
          <xdr:row>65</xdr:row>
          <xdr:rowOff>9525</xdr:rowOff>
        </xdr:to>
        <xdr:sp macro="" textlink="">
          <xdr:nvSpPr>
            <xdr:cNvPr id="11399" name="Check Box 135" hidden="1">
              <a:extLst>
                <a:ext uri="{63B3BB69-23CF-44E3-9099-C40C66FF867C}">
                  <a14:compatExt spid="_x0000_s1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64</xdr:row>
          <xdr:rowOff>9525</xdr:rowOff>
        </xdr:from>
        <xdr:to>
          <xdr:col>34</xdr:col>
          <xdr:colOff>76200</xdr:colOff>
          <xdr:row>65</xdr:row>
          <xdr:rowOff>9525</xdr:rowOff>
        </xdr:to>
        <xdr:sp macro="" textlink="">
          <xdr:nvSpPr>
            <xdr:cNvPr id="11400" name="Check Box 136" hidden="1">
              <a:extLst>
                <a:ext uri="{63B3BB69-23CF-44E3-9099-C40C66FF867C}">
                  <a14:compatExt spid="_x0000_s1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64</xdr:row>
          <xdr:rowOff>9525</xdr:rowOff>
        </xdr:from>
        <xdr:to>
          <xdr:col>30</xdr:col>
          <xdr:colOff>38100</xdr:colOff>
          <xdr:row>65</xdr:row>
          <xdr:rowOff>9525</xdr:rowOff>
        </xdr:to>
        <xdr:sp macro="" textlink="">
          <xdr:nvSpPr>
            <xdr:cNvPr id="11401" name="Check Box 137" hidden="1">
              <a:extLst>
                <a:ext uri="{63B3BB69-23CF-44E3-9099-C40C66FF867C}">
                  <a14:compatExt spid="_x0000_s1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65</xdr:row>
          <xdr:rowOff>9525</xdr:rowOff>
        </xdr:from>
        <xdr:to>
          <xdr:col>32</xdr:col>
          <xdr:colOff>76200</xdr:colOff>
          <xdr:row>66</xdr:row>
          <xdr:rowOff>9525</xdr:rowOff>
        </xdr:to>
        <xdr:sp macro="" textlink="">
          <xdr:nvSpPr>
            <xdr:cNvPr id="11402" name="Check Box 138" hidden="1">
              <a:extLst>
                <a:ext uri="{63B3BB69-23CF-44E3-9099-C40C66FF867C}">
                  <a14:compatExt spid="_x0000_s1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65</xdr:row>
          <xdr:rowOff>9525</xdr:rowOff>
        </xdr:from>
        <xdr:to>
          <xdr:col>34</xdr:col>
          <xdr:colOff>76200</xdr:colOff>
          <xdr:row>66</xdr:row>
          <xdr:rowOff>9525</xdr:rowOff>
        </xdr:to>
        <xdr:sp macro="" textlink="">
          <xdr:nvSpPr>
            <xdr:cNvPr id="11403" name="Check Box 139" hidden="1">
              <a:extLst>
                <a:ext uri="{63B3BB69-23CF-44E3-9099-C40C66FF867C}">
                  <a14:compatExt spid="_x0000_s1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65</xdr:row>
          <xdr:rowOff>9525</xdr:rowOff>
        </xdr:from>
        <xdr:to>
          <xdr:col>30</xdr:col>
          <xdr:colOff>38100</xdr:colOff>
          <xdr:row>66</xdr:row>
          <xdr:rowOff>9525</xdr:rowOff>
        </xdr:to>
        <xdr:sp macro="" textlink="">
          <xdr:nvSpPr>
            <xdr:cNvPr id="11404" name="Check Box 140" hidden="1">
              <a:extLst>
                <a:ext uri="{63B3BB69-23CF-44E3-9099-C40C66FF867C}">
                  <a14:compatExt spid="_x0000_s1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66</xdr:row>
          <xdr:rowOff>9525</xdr:rowOff>
        </xdr:from>
        <xdr:to>
          <xdr:col>32</xdr:col>
          <xdr:colOff>76200</xdr:colOff>
          <xdr:row>67</xdr:row>
          <xdr:rowOff>9525</xdr:rowOff>
        </xdr:to>
        <xdr:sp macro="" textlink="">
          <xdr:nvSpPr>
            <xdr:cNvPr id="11405" name="Check Box 141" hidden="1">
              <a:extLst>
                <a:ext uri="{63B3BB69-23CF-44E3-9099-C40C66FF867C}">
                  <a14:compatExt spid="_x0000_s1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66</xdr:row>
          <xdr:rowOff>9525</xdr:rowOff>
        </xdr:from>
        <xdr:to>
          <xdr:col>34</xdr:col>
          <xdr:colOff>76200</xdr:colOff>
          <xdr:row>67</xdr:row>
          <xdr:rowOff>9525</xdr:rowOff>
        </xdr:to>
        <xdr:sp macro="" textlink="">
          <xdr:nvSpPr>
            <xdr:cNvPr id="11406" name="Check Box 142" hidden="1">
              <a:extLst>
                <a:ext uri="{63B3BB69-23CF-44E3-9099-C40C66FF867C}">
                  <a14:compatExt spid="_x0000_s1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66</xdr:row>
          <xdr:rowOff>9525</xdr:rowOff>
        </xdr:from>
        <xdr:to>
          <xdr:col>30</xdr:col>
          <xdr:colOff>38100</xdr:colOff>
          <xdr:row>67</xdr:row>
          <xdr:rowOff>9525</xdr:rowOff>
        </xdr:to>
        <xdr:sp macro="" textlink="">
          <xdr:nvSpPr>
            <xdr:cNvPr id="11407" name="Check Box 143" hidden="1">
              <a:extLst>
                <a:ext uri="{63B3BB69-23CF-44E3-9099-C40C66FF867C}">
                  <a14:compatExt spid="_x0000_s1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71</xdr:row>
          <xdr:rowOff>9525</xdr:rowOff>
        </xdr:from>
        <xdr:to>
          <xdr:col>34</xdr:col>
          <xdr:colOff>38100</xdr:colOff>
          <xdr:row>72</xdr:row>
          <xdr:rowOff>9525</xdr:rowOff>
        </xdr:to>
        <xdr:sp macro="" textlink="">
          <xdr:nvSpPr>
            <xdr:cNvPr id="11483" name="Check Box 134" hidden="1">
              <a:extLst>
                <a:ext uri="{63B3BB69-23CF-44E3-9099-C40C66FF867C}">
                  <a14:compatExt spid="_x0000_s1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72</xdr:row>
          <xdr:rowOff>9525</xdr:rowOff>
        </xdr:from>
        <xdr:to>
          <xdr:col>34</xdr:col>
          <xdr:colOff>38100</xdr:colOff>
          <xdr:row>73</xdr:row>
          <xdr:rowOff>9525</xdr:rowOff>
        </xdr:to>
        <xdr:sp macro="" textlink="">
          <xdr:nvSpPr>
            <xdr:cNvPr id="11486" name="Check Box 137"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74</xdr:row>
          <xdr:rowOff>9525</xdr:rowOff>
        </xdr:from>
        <xdr:to>
          <xdr:col>34</xdr:col>
          <xdr:colOff>38100</xdr:colOff>
          <xdr:row>75</xdr:row>
          <xdr:rowOff>9525</xdr:rowOff>
        </xdr:to>
        <xdr:sp macro="" textlink="">
          <xdr:nvSpPr>
            <xdr:cNvPr id="11495" name="Check Box 140" hidden="1">
              <a:extLst>
                <a:ext uri="{63B3BB69-23CF-44E3-9099-C40C66FF867C}">
                  <a14:compatExt spid="_x0000_s1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75</xdr:row>
          <xdr:rowOff>9525</xdr:rowOff>
        </xdr:from>
        <xdr:to>
          <xdr:col>34</xdr:col>
          <xdr:colOff>38100</xdr:colOff>
          <xdr:row>76</xdr:row>
          <xdr:rowOff>9525</xdr:rowOff>
        </xdr:to>
        <xdr:sp macro="" textlink="">
          <xdr:nvSpPr>
            <xdr:cNvPr id="11504" name="Check Box 140" hidden="1">
              <a:extLst>
                <a:ext uri="{63B3BB69-23CF-44E3-9099-C40C66FF867C}">
                  <a14:compatExt spid="_x0000_s1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52</xdr:row>
          <xdr:rowOff>9525</xdr:rowOff>
        </xdr:from>
        <xdr:to>
          <xdr:col>31</xdr:col>
          <xdr:colOff>47625</xdr:colOff>
          <xdr:row>52</xdr:row>
          <xdr:rowOff>247650</xdr:rowOff>
        </xdr:to>
        <xdr:sp macro="" textlink="">
          <xdr:nvSpPr>
            <xdr:cNvPr id="11505" name="Check Box 102" hidden="1">
              <a:extLst>
                <a:ext uri="{63B3BB69-23CF-44E3-9099-C40C66FF867C}">
                  <a14:compatExt spid="_x0000_s1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53</xdr:row>
          <xdr:rowOff>9525</xdr:rowOff>
        </xdr:from>
        <xdr:to>
          <xdr:col>31</xdr:col>
          <xdr:colOff>47625</xdr:colOff>
          <xdr:row>53</xdr:row>
          <xdr:rowOff>247650</xdr:rowOff>
        </xdr:to>
        <xdr:sp macro="" textlink="">
          <xdr:nvSpPr>
            <xdr:cNvPr id="11506" name="Check Box 102" hidden="1">
              <a:extLst>
                <a:ext uri="{63B3BB69-23CF-44E3-9099-C40C66FF867C}">
                  <a14:compatExt spid="_x0000_s1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54</xdr:row>
          <xdr:rowOff>9525</xdr:rowOff>
        </xdr:from>
        <xdr:to>
          <xdr:col>31</xdr:col>
          <xdr:colOff>47625</xdr:colOff>
          <xdr:row>54</xdr:row>
          <xdr:rowOff>247650</xdr:rowOff>
        </xdr:to>
        <xdr:sp macro="" textlink="">
          <xdr:nvSpPr>
            <xdr:cNvPr id="11507" name="Check Box 102" hidden="1">
              <a:extLst>
                <a:ext uri="{63B3BB69-23CF-44E3-9099-C40C66FF867C}">
                  <a14:compatExt spid="_x0000_s1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73</xdr:row>
          <xdr:rowOff>9525</xdr:rowOff>
        </xdr:from>
        <xdr:to>
          <xdr:col>34</xdr:col>
          <xdr:colOff>38100</xdr:colOff>
          <xdr:row>74</xdr:row>
          <xdr:rowOff>9525</xdr:rowOff>
        </xdr:to>
        <xdr:sp macro="" textlink="">
          <xdr:nvSpPr>
            <xdr:cNvPr id="11508" name="Check Box 244" hidden="1">
              <a:extLst>
                <a:ext uri="{63B3BB69-23CF-44E3-9099-C40C66FF867C}">
                  <a14:compatExt spid="_x0000_s1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12</xdr:row>
          <xdr:rowOff>9525</xdr:rowOff>
        </xdr:from>
        <xdr:to>
          <xdr:col>31</xdr:col>
          <xdr:colOff>123825</xdr:colOff>
          <xdr:row>12</xdr:row>
          <xdr:rowOff>238125</xdr:rowOff>
        </xdr:to>
        <xdr:sp macro="" textlink="">
          <xdr:nvSpPr>
            <xdr:cNvPr id="11510" name="Check Box 246" hidden="1">
              <a:extLst>
                <a:ext uri="{63B3BB69-23CF-44E3-9099-C40C66FF867C}">
                  <a14:compatExt spid="_x0000_s1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13</xdr:row>
          <xdr:rowOff>19050</xdr:rowOff>
        </xdr:from>
        <xdr:to>
          <xdr:col>31</xdr:col>
          <xdr:colOff>123825</xdr:colOff>
          <xdr:row>13</xdr:row>
          <xdr:rowOff>238125</xdr:rowOff>
        </xdr:to>
        <xdr:sp macro="" textlink="">
          <xdr:nvSpPr>
            <xdr:cNvPr id="11511" name="Check Box 247" hidden="1">
              <a:extLst>
                <a:ext uri="{63B3BB69-23CF-44E3-9099-C40C66FF867C}">
                  <a14:compatExt spid="_x0000_s1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14</xdr:row>
          <xdr:rowOff>19050</xdr:rowOff>
        </xdr:from>
        <xdr:to>
          <xdr:col>31</xdr:col>
          <xdr:colOff>123825</xdr:colOff>
          <xdr:row>14</xdr:row>
          <xdr:rowOff>228600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67.xml"/><Relationship Id="rId117" Type="http://schemas.openxmlformats.org/officeDocument/2006/relationships/ctrlProp" Target="../ctrlProps/ctrlProp158.xml"/><Relationship Id="rId21" Type="http://schemas.openxmlformats.org/officeDocument/2006/relationships/ctrlProp" Target="../ctrlProps/ctrlProp62.xml"/><Relationship Id="rId42" Type="http://schemas.openxmlformats.org/officeDocument/2006/relationships/ctrlProp" Target="../ctrlProps/ctrlProp83.xml"/><Relationship Id="rId47" Type="http://schemas.openxmlformats.org/officeDocument/2006/relationships/ctrlProp" Target="../ctrlProps/ctrlProp88.xml"/><Relationship Id="rId63" Type="http://schemas.openxmlformats.org/officeDocument/2006/relationships/ctrlProp" Target="../ctrlProps/ctrlProp104.xml"/><Relationship Id="rId68" Type="http://schemas.openxmlformats.org/officeDocument/2006/relationships/ctrlProp" Target="../ctrlProps/ctrlProp109.xml"/><Relationship Id="rId84" Type="http://schemas.openxmlformats.org/officeDocument/2006/relationships/ctrlProp" Target="../ctrlProps/ctrlProp125.xml"/><Relationship Id="rId89" Type="http://schemas.openxmlformats.org/officeDocument/2006/relationships/ctrlProp" Target="../ctrlProps/ctrlProp130.xml"/><Relationship Id="rId112" Type="http://schemas.openxmlformats.org/officeDocument/2006/relationships/ctrlProp" Target="../ctrlProps/ctrlProp153.xml"/><Relationship Id="rId133" Type="http://schemas.openxmlformats.org/officeDocument/2006/relationships/ctrlProp" Target="../ctrlProps/ctrlProp174.xml"/><Relationship Id="rId138" Type="http://schemas.openxmlformats.org/officeDocument/2006/relationships/ctrlProp" Target="../ctrlProps/ctrlProp179.xml"/><Relationship Id="rId154" Type="http://schemas.openxmlformats.org/officeDocument/2006/relationships/ctrlProp" Target="../ctrlProps/ctrlProp195.xml"/><Relationship Id="rId159" Type="http://schemas.openxmlformats.org/officeDocument/2006/relationships/ctrlProp" Target="../ctrlProps/ctrlProp200.xml"/><Relationship Id="rId16" Type="http://schemas.openxmlformats.org/officeDocument/2006/relationships/ctrlProp" Target="../ctrlProps/ctrlProp57.xml"/><Relationship Id="rId107" Type="http://schemas.openxmlformats.org/officeDocument/2006/relationships/ctrlProp" Target="../ctrlProps/ctrlProp148.xml"/><Relationship Id="rId11" Type="http://schemas.openxmlformats.org/officeDocument/2006/relationships/ctrlProp" Target="../ctrlProps/ctrlProp52.xml"/><Relationship Id="rId32" Type="http://schemas.openxmlformats.org/officeDocument/2006/relationships/ctrlProp" Target="../ctrlProps/ctrlProp73.xml"/><Relationship Id="rId37" Type="http://schemas.openxmlformats.org/officeDocument/2006/relationships/ctrlProp" Target="../ctrlProps/ctrlProp78.xml"/><Relationship Id="rId53" Type="http://schemas.openxmlformats.org/officeDocument/2006/relationships/ctrlProp" Target="../ctrlProps/ctrlProp94.xml"/><Relationship Id="rId58" Type="http://schemas.openxmlformats.org/officeDocument/2006/relationships/ctrlProp" Target="../ctrlProps/ctrlProp99.xml"/><Relationship Id="rId74" Type="http://schemas.openxmlformats.org/officeDocument/2006/relationships/ctrlProp" Target="../ctrlProps/ctrlProp115.xml"/><Relationship Id="rId79" Type="http://schemas.openxmlformats.org/officeDocument/2006/relationships/ctrlProp" Target="../ctrlProps/ctrlProp120.xml"/><Relationship Id="rId102" Type="http://schemas.openxmlformats.org/officeDocument/2006/relationships/ctrlProp" Target="../ctrlProps/ctrlProp143.xml"/><Relationship Id="rId123" Type="http://schemas.openxmlformats.org/officeDocument/2006/relationships/ctrlProp" Target="../ctrlProps/ctrlProp164.xml"/><Relationship Id="rId128" Type="http://schemas.openxmlformats.org/officeDocument/2006/relationships/ctrlProp" Target="../ctrlProps/ctrlProp169.xml"/><Relationship Id="rId144" Type="http://schemas.openxmlformats.org/officeDocument/2006/relationships/ctrlProp" Target="../ctrlProps/ctrlProp185.xml"/><Relationship Id="rId149" Type="http://schemas.openxmlformats.org/officeDocument/2006/relationships/ctrlProp" Target="../ctrlProps/ctrlProp190.xml"/><Relationship Id="rId5" Type="http://schemas.openxmlformats.org/officeDocument/2006/relationships/vmlDrawing" Target="../drawings/vmlDrawing2.vml"/><Relationship Id="rId90" Type="http://schemas.openxmlformats.org/officeDocument/2006/relationships/ctrlProp" Target="../ctrlProps/ctrlProp131.xml"/><Relationship Id="rId95" Type="http://schemas.openxmlformats.org/officeDocument/2006/relationships/ctrlProp" Target="../ctrlProps/ctrlProp136.xml"/><Relationship Id="rId22" Type="http://schemas.openxmlformats.org/officeDocument/2006/relationships/ctrlProp" Target="../ctrlProps/ctrlProp63.xml"/><Relationship Id="rId27" Type="http://schemas.openxmlformats.org/officeDocument/2006/relationships/ctrlProp" Target="../ctrlProps/ctrlProp68.xml"/><Relationship Id="rId43" Type="http://schemas.openxmlformats.org/officeDocument/2006/relationships/ctrlProp" Target="../ctrlProps/ctrlProp84.xml"/><Relationship Id="rId48" Type="http://schemas.openxmlformats.org/officeDocument/2006/relationships/ctrlProp" Target="../ctrlProps/ctrlProp89.xml"/><Relationship Id="rId64" Type="http://schemas.openxmlformats.org/officeDocument/2006/relationships/ctrlProp" Target="../ctrlProps/ctrlProp105.xml"/><Relationship Id="rId69" Type="http://schemas.openxmlformats.org/officeDocument/2006/relationships/ctrlProp" Target="../ctrlProps/ctrlProp110.xml"/><Relationship Id="rId113" Type="http://schemas.openxmlformats.org/officeDocument/2006/relationships/ctrlProp" Target="../ctrlProps/ctrlProp154.xml"/><Relationship Id="rId118" Type="http://schemas.openxmlformats.org/officeDocument/2006/relationships/ctrlProp" Target="../ctrlProps/ctrlProp159.xml"/><Relationship Id="rId134" Type="http://schemas.openxmlformats.org/officeDocument/2006/relationships/ctrlProp" Target="../ctrlProps/ctrlProp175.xml"/><Relationship Id="rId139" Type="http://schemas.openxmlformats.org/officeDocument/2006/relationships/ctrlProp" Target="../ctrlProps/ctrlProp180.xml"/><Relationship Id="rId80" Type="http://schemas.openxmlformats.org/officeDocument/2006/relationships/ctrlProp" Target="../ctrlProps/ctrlProp121.xml"/><Relationship Id="rId85" Type="http://schemas.openxmlformats.org/officeDocument/2006/relationships/ctrlProp" Target="../ctrlProps/ctrlProp126.xml"/><Relationship Id="rId150" Type="http://schemas.openxmlformats.org/officeDocument/2006/relationships/ctrlProp" Target="../ctrlProps/ctrlProp191.xml"/><Relationship Id="rId155" Type="http://schemas.openxmlformats.org/officeDocument/2006/relationships/ctrlProp" Target="../ctrlProps/ctrlProp196.xml"/><Relationship Id="rId12" Type="http://schemas.openxmlformats.org/officeDocument/2006/relationships/ctrlProp" Target="../ctrlProps/ctrlProp53.xml"/><Relationship Id="rId17" Type="http://schemas.openxmlformats.org/officeDocument/2006/relationships/ctrlProp" Target="../ctrlProps/ctrlProp58.xml"/><Relationship Id="rId33" Type="http://schemas.openxmlformats.org/officeDocument/2006/relationships/ctrlProp" Target="../ctrlProps/ctrlProp74.xml"/><Relationship Id="rId38" Type="http://schemas.openxmlformats.org/officeDocument/2006/relationships/ctrlProp" Target="../ctrlProps/ctrlProp79.xml"/><Relationship Id="rId59" Type="http://schemas.openxmlformats.org/officeDocument/2006/relationships/ctrlProp" Target="../ctrlProps/ctrlProp100.xml"/><Relationship Id="rId103" Type="http://schemas.openxmlformats.org/officeDocument/2006/relationships/ctrlProp" Target="../ctrlProps/ctrlProp144.xml"/><Relationship Id="rId108" Type="http://schemas.openxmlformats.org/officeDocument/2006/relationships/ctrlProp" Target="../ctrlProps/ctrlProp149.xml"/><Relationship Id="rId124" Type="http://schemas.openxmlformats.org/officeDocument/2006/relationships/ctrlProp" Target="../ctrlProps/ctrlProp165.xml"/><Relationship Id="rId129" Type="http://schemas.openxmlformats.org/officeDocument/2006/relationships/ctrlProp" Target="../ctrlProps/ctrlProp170.xml"/><Relationship Id="rId20" Type="http://schemas.openxmlformats.org/officeDocument/2006/relationships/ctrlProp" Target="../ctrlProps/ctrlProp61.xml"/><Relationship Id="rId41" Type="http://schemas.openxmlformats.org/officeDocument/2006/relationships/ctrlProp" Target="../ctrlProps/ctrlProp82.xml"/><Relationship Id="rId54" Type="http://schemas.openxmlformats.org/officeDocument/2006/relationships/ctrlProp" Target="../ctrlProps/ctrlProp95.xml"/><Relationship Id="rId62" Type="http://schemas.openxmlformats.org/officeDocument/2006/relationships/ctrlProp" Target="../ctrlProps/ctrlProp103.xml"/><Relationship Id="rId70" Type="http://schemas.openxmlformats.org/officeDocument/2006/relationships/ctrlProp" Target="../ctrlProps/ctrlProp111.xml"/><Relationship Id="rId75" Type="http://schemas.openxmlformats.org/officeDocument/2006/relationships/ctrlProp" Target="../ctrlProps/ctrlProp116.xml"/><Relationship Id="rId83" Type="http://schemas.openxmlformats.org/officeDocument/2006/relationships/ctrlProp" Target="../ctrlProps/ctrlProp124.xml"/><Relationship Id="rId88" Type="http://schemas.openxmlformats.org/officeDocument/2006/relationships/ctrlProp" Target="../ctrlProps/ctrlProp129.xml"/><Relationship Id="rId91" Type="http://schemas.openxmlformats.org/officeDocument/2006/relationships/ctrlProp" Target="../ctrlProps/ctrlProp132.xml"/><Relationship Id="rId96" Type="http://schemas.openxmlformats.org/officeDocument/2006/relationships/ctrlProp" Target="../ctrlProps/ctrlProp137.xml"/><Relationship Id="rId111" Type="http://schemas.openxmlformats.org/officeDocument/2006/relationships/ctrlProp" Target="../ctrlProps/ctrlProp152.xml"/><Relationship Id="rId132" Type="http://schemas.openxmlformats.org/officeDocument/2006/relationships/ctrlProp" Target="../ctrlProps/ctrlProp173.xml"/><Relationship Id="rId140" Type="http://schemas.openxmlformats.org/officeDocument/2006/relationships/ctrlProp" Target="../ctrlProps/ctrlProp181.xml"/><Relationship Id="rId145" Type="http://schemas.openxmlformats.org/officeDocument/2006/relationships/ctrlProp" Target="../ctrlProps/ctrlProp186.xml"/><Relationship Id="rId153" Type="http://schemas.openxmlformats.org/officeDocument/2006/relationships/ctrlProp" Target="../ctrlProps/ctrlProp194.xml"/><Relationship Id="rId1" Type="http://schemas.openxmlformats.org/officeDocument/2006/relationships/printerSettings" Target="../printerSettings/printerSettings7.bin"/><Relationship Id="rId6" Type="http://schemas.openxmlformats.org/officeDocument/2006/relationships/ctrlProp" Target="../ctrlProps/ctrlProp47.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57" Type="http://schemas.openxmlformats.org/officeDocument/2006/relationships/ctrlProp" Target="../ctrlProps/ctrlProp98.xml"/><Relationship Id="rId106" Type="http://schemas.openxmlformats.org/officeDocument/2006/relationships/ctrlProp" Target="../ctrlProps/ctrlProp147.xml"/><Relationship Id="rId114" Type="http://schemas.openxmlformats.org/officeDocument/2006/relationships/ctrlProp" Target="../ctrlProps/ctrlProp155.xml"/><Relationship Id="rId119" Type="http://schemas.openxmlformats.org/officeDocument/2006/relationships/ctrlProp" Target="../ctrlProps/ctrlProp160.xml"/><Relationship Id="rId127" Type="http://schemas.openxmlformats.org/officeDocument/2006/relationships/ctrlProp" Target="../ctrlProps/ctrlProp168.xml"/><Relationship Id="rId10" Type="http://schemas.openxmlformats.org/officeDocument/2006/relationships/ctrlProp" Target="../ctrlProps/ctrlProp51.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60" Type="http://schemas.openxmlformats.org/officeDocument/2006/relationships/ctrlProp" Target="../ctrlProps/ctrlProp101.xml"/><Relationship Id="rId65" Type="http://schemas.openxmlformats.org/officeDocument/2006/relationships/ctrlProp" Target="../ctrlProps/ctrlProp106.xml"/><Relationship Id="rId73" Type="http://schemas.openxmlformats.org/officeDocument/2006/relationships/ctrlProp" Target="../ctrlProps/ctrlProp114.xml"/><Relationship Id="rId78" Type="http://schemas.openxmlformats.org/officeDocument/2006/relationships/ctrlProp" Target="../ctrlProps/ctrlProp119.xml"/><Relationship Id="rId81" Type="http://schemas.openxmlformats.org/officeDocument/2006/relationships/ctrlProp" Target="../ctrlProps/ctrlProp122.xml"/><Relationship Id="rId86" Type="http://schemas.openxmlformats.org/officeDocument/2006/relationships/ctrlProp" Target="../ctrlProps/ctrlProp127.xml"/><Relationship Id="rId94" Type="http://schemas.openxmlformats.org/officeDocument/2006/relationships/ctrlProp" Target="../ctrlProps/ctrlProp135.xml"/><Relationship Id="rId99" Type="http://schemas.openxmlformats.org/officeDocument/2006/relationships/ctrlProp" Target="../ctrlProps/ctrlProp140.xml"/><Relationship Id="rId101" Type="http://schemas.openxmlformats.org/officeDocument/2006/relationships/ctrlProp" Target="../ctrlProps/ctrlProp142.xml"/><Relationship Id="rId122" Type="http://schemas.openxmlformats.org/officeDocument/2006/relationships/ctrlProp" Target="../ctrlProps/ctrlProp163.xml"/><Relationship Id="rId130" Type="http://schemas.openxmlformats.org/officeDocument/2006/relationships/ctrlProp" Target="../ctrlProps/ctrlProp171.xml"/><Relationship Id="rId135" Type="http://schemas.openxmlformats.org/officeDocument/2006/relationships/ctrlProp" Target="../ctrlProps/ctrlProp176.xml"/><Relationship Id="rId143" Type="http://schemas.openxmlformats.org/officeDocument/2006/relationships/ctrlProp" Target="../ctrlProps/ctrlProp184.xml"/><Relationship Id="rId148" Type="http://schemas.openxmlformats.org/officeDocument/2006/relationships/ctrlProp" Target="../ctrlProps/ctrlProp189.xml"/><Relationship Id="rId151" Type="http://schemas.openxmlformats.org/officeDocument/2006/relationships/ctrlProp" Target="../ctrlProps/ctrlProp192.xml"/><Relationship Id="rId156" Type="http://schemas.openxmlformats.org/officeDocument/2006/relationships/ctrlProp" Target="../ctrlProps/ctrlProp197.xml"/><Relationship Id="rId4" Type="http://schemas.openxmlformats.org/officeDocument/2006/relationships/drawing" Target="../drawings/drawing3.xml"/><Relationship Id="rId9" Type="http://schemas.openxmlformats.org/officeDocument/2006/relationships/ctrlProp" Target="../ctrlProps/ctrlProp50.xml"/><Relationship Id="rId13" Type="http://schemas.openxmlformats.org/officeDocument/2006/relationships/ctrlProp" Target="../ctrlProps/ctrlProp54.xml"/><Relationship Id="rId18" Type="http://schemas.openxmlformats.org/officeDocument/2006/relationships/ctrlProp" Target="../ctrlProps/ctrlProp59.xml"/><Relationship Id="rId39" Type="http://schemas.openxmlformats.org/officeDocument/2006/relationships/ctrlProp" Target="../ctrlProps/ctrlProp80.xml"/><Relationship Id="rId109" Type="http://schemas.openxmlformats.org/officeDocument/2006/relationships/ctrlProp" Target="../ctrlProps/ctrlProp150.xml"/><Relationship Id="rId34" Type="http://schemas.openxmlformats.org/officeDocument/2006/relationships/ctrlProp" Target="../ctrlProps/ctrlProp75.xml"/><Relationship Id="rId50" Type="http://schemas.openxmlformats.org/officeDocument/2006/relationships/ctrlProp" Target="../ctrlProps/ctrlProp91.xml"/><Relationship Id="rId55" Type="http://schemas.openxmlformats.org/officeDocument/2006/relationships/ctrlProp" Target="../ctrlProps/ctrlProp96.xml"/><Relationship Id="rId76" Type="http://schemas.openxmlformats.org/officeDocument/2006/relationships/ctrlProp" Target="../ctrlProps/ctrlProp117.xml"/><Relationship Id="rId97" Type="http://schemas.openxmlformats.org/officeDocument/2006/relationships/ctrlProp" Target="../ctrlProps/ctrlProp138.xml"/><Relationship Id="rId104" Type="http://schemas.openxmlformats.org/officeDocument/2006/relationships/ctrlProp" Target="../ctrlProps/ctrlProp145.xml"/><Relationship Id="rId120" Type="http://schemas.openxmlformats.org/officeDocument/2006/relationships/ctrlProp" Target="../ctrlProps/ctrlProp161.xml"/><Relationship Id="rId125" Type="http://schemas.openxmlformats.org/officeDocument/2006/relationships/ctrlProp" Target="../ctrlProps/ctrlProp166.xml"/><Relationship Id="rId141" Type="http://schemas.openxmlformats.org/officeDocument/2006/relationships/ctrlProp" Target="../ctrlProps/ctrlProp182.xml"/><Relationship Id="rId146" Type="http://schemas.openxmlformats.org/officeDocument/2006/relationships/ctrlProp" Target="../ctrlProps/ctrlProp187.xml"/><Relationship Id="rId7" Type="http://schemas.openxmlformats.org/officeDocument/2006/relationships/ctrlProp" Target="../ctrlProps/ctrlProp48.xml"/><Relationship Id="rId71" Type="http://schemas.openxmlformats.org/officeDocument/2006/relationships/ctrlProp" Target="../ctrlProps/ctrlProp112.xml"/><Relationship Id="rId92" Type="http://schemas.openxmlformats.org/officeDocument/2006/relationships/ctrlProp" Target="../ctrlProps/ctrlProp133.xml"/><Relationship Id="rId2" Type="http://schemas.openxmlformats.org/officeDocument/2006/relationships/printerSettings" Target="../printerSettings/printerSettings8.bin"/><Relationship Id="rId29" Type="http://schemas.openxmlformats.org/officeDocument/2006/relationships/ctrlProp" Target="../ctrlProps/ctrlProp70.xml"/><Relationship Id="rId24" Type="http://schemas.openxmlformats.org/officeDocument/2006/relationships/ctrlProp" Target="../ctrlProps/ctrlProp65.xml"/><Relationship Id="rId40" Type="http://schemas.openxmlformats.org/officeDocument/2006/relationships/ctrlProp" Target="../ctrlProps/ctrlProp81.xml"/><Relationship Id="rId45" Type="http://schemas.openxmlformats.org/officeDocument/2006/relationships/ctrlProp" Target="../ctrlProps/ctrlProp86.xml"/><Relationship Id="rId66" Type="http://schemas.openxmlformats.org/officeDocument/2006/relationships/ctrlProp" Target="../ctrlProps/ctrlProp107.xml"/><Relationship Id="rId87" Type="http://schemas.openxmlformats.org/officeDocument/2006/relationships/ctrlProp" Target="../ctrlProps/ctrlProp128.xml"/><Relationship Id="rId110" Type="http://schemas.openxmlformats.org/officeDocument/2006/relationships/ctrlProp" Target="../ctrlProps/ctrlProp151.xml"/><Relationship Id="rId115" Type="http://schemas.openxmlformats.org/officeDocument/2006/relationships/ctrlProp" Target="../ctrlProps/ctrlProp156.xml"/><Relationship Id="rId131" Type="http://schemas.openxmlformats.org/officeDocument/2006/relationships/ctrlProp" Target="../ctrlProps/ctrlProp172.xml"/><Relationship Id="rId136" Type="http://schemas.openxmlformats.org/officeDocument/2006/relationships/ctrlProp" Target="../ctrlProps/ctrlProp177.xml"/><Relationship Id="rId157" Type="http://schemas.openxmlformats.org/officeDocument/2006/relationships/ctrlProp" Target="../ctrlProps/ctrlProp198.xml"/><Relationship Id="rId61" Type="http://schemas.openxmlformats.org/officeDocument/2006/relationships/ctrlProp" Target="../ctrlProps/ctrlProp102.xml"/><Relationship Id="rId82" Type="http://schemas.openxmlformats.org/officeDocument/2006/relationships/ctrlProp" Target="../ctrlProps/ctrlProp123.xml"/><Relationship Id="rId152" Type="http://schemas.openxmlformats.org/officeDocument/2006/relationships/ctrlProp" Target="../ctrlProps/ctrlProp193.xml"/><Relationship Id="rId19" Type="http://schemas.openxmlformats.org/officeDocument/2006/relationships/ctrlProp" Target="../ctrlProps/ctrlProp60.xml"/><Relationship Id="rId14" Type="http://schemas.openxmlformats.org/officeDocument/2006/relationships/ctrlProp" Target="../ctrlProps/ctrlProp55.xml"/><Relationship Id="rId30" Type="http://schemas.openxmlformats.org/officeDocument/2006/relationships/ctrlProp" Target="../ctrlProps/ctrlProp71.xml"/><Relationship Id="rId35" Type="http://schemas.openxmlformats.org/officeDocument/2006/relationships/ctrlProp" Target="../ctrlProps/ctrlProp76.xml"/><Relationship Id="rId56" Type="http://schemas.openxmlformats.org/officeDocument/2006/relationships/ctrlProp" Target="../ctrlProps/ctrlProp97.xml"/><Relationship Id="rId77" Type="http://schemas.openxmlformats.org/officeDocument/2006/relationships/ctrlProp" Target="../ctrlProps/ctrlProp118.xml"/><Relationship Id="rId100" Type="http://schemas.openxmlformats.org/officeDocument/2006/relationships/ctrlProp" Target="../ctrlProps/ctrlProp141.xml"/><Relationship Id="rId105" Type="http://schemas.openxmlformats.org/officeDocument/2006/relationships/ctrlProp" Target="../ctrlProps/ctrlProp146.xml"/><Relationship Id="rId126" Type="http://schemas.openxmlformats.org/officeDocument/2006/relationships/ctrlProp" Target="../ctrlProps/ctrlProp167.xml"/><Relationship Id="rId147" Type="http://schemas.openxmlformats.org/officeDocument/2006/relationships/ctrlProp" Target="../ctrlProps/ctrlProp188.xml"/><Relationship Id="rId8" Type="http://schemas.openxmlformats.org/officeDocument/2006/relationships/ctrlProp" Target="../ctrlProps/ctrlProp49.xml"/><Relationship Id="rId51" Type="http://schemas.openxmlformats.org/officeDocument/2006/relationships/ctrlProp" Target="../ctrlProps/ctrlProp92.xml"/><Relationship Id="rId72" Type="http://schemas.openxmlformats.org/officeDocument/2006/relationships/ctrlProp" Target="../ctrlProps/ctrlProp113.xml"/><Relationship Id="rId93" Type="http://schemas.openxmlformats.org/officeDocument/2006/relationships/ctrlProp" Target="../ctrlProps/ctrlProp134.xml"/><Relationship Id="rId98" Type="http://schemas.openxmlformats.org/officeDocument/2006/relationships/ctrlProp" Target="../ctrlProps/ctrlProp139.xml"/><Relationship Id="rId121" Type="http://schemas.openxmlformats.org/officeDocument/2006/relationships/ctrlProp" Target="../ctrlProps/ctrlProp162.xml"/><Relationship Id="rId142" Type="http://schemas.openxmlformats.org/officeDocument/2006/relationships/ctrlProp" Target="../ctrlProps/ctrlProp183.xml"/><Relationship Id="rId3" Type="http://schemas.openxmlformats.org/officeDocument/2006/relationships/printerSettings" Target="../printerSettings/printerSettings9.bin"/><Relationship Id="rId25" Type="http://schemas.openxmlformats.org/officeDocument/2006/relationships/ctrlProp" Target="../ctrlProps/ctrlProp66.xml"/><Relationship Id="rId46" Type="http://schemas.openxmlformats.org/officeDocument/2006/relationships/ctrlProp" Target="../ctrlProps/ctrlProp87.xml"/><Relationship Id="rId67" Type="http://schemas.openxmlformats.org/officeDocument/2006/relationships/ctrlProp" Target="../ctrlProps/ctrlProp108.xml"/><Relationship Id="rId116" Type="http://schemas.openxmlformats.org/officeDocument/2006/relationships/ctrlProp" Target="../ctrlProps/ctrlProp157.xml"/><Relationship Id="rId137" Type="http://schemas.openxmlformats.org/officeDocument/2006/relationships/ctrlProp" Target="../ctrlProps/ctrlProp178.xml"/><Relationship Id="rId158" Type="http://schemas.openxmlformats.org/officeDocument/2006/relationships/ctrlProp" Target="../ctrlProps/ctrlProp19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3.xml"/><Relationship Id="rId3" Type="http://schemas.openxmlformats.org/officeDocument/2006/relationships/printerSettings" Target="../printerSettings/printerSettings12.bin"/><Relationship Id="rId7" Type="http://schemas.openxmlformats.org/officeDocument/2006/relationships/ctrlProp" Target="../ctrlProps/ctrlProp20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201.xml"/><Relationship Id="rId11" Type="http://schemas.openxmlformats.org/officeDocument/2006/relationships/ctrlProp" Target="../ctrlProps/ctrlProp206.xml"/><Relationship Id="rId5" Type="http://schemas.openxmlformats.org/officeDocument/2006/relationships/vmlDrawing" Target="../drawings/vmlDrawing3.vml"/><Relationship Id="rId10" Type="http://schemas.openxmlformats.org/officeDocument/2006/relationships/ctrlProp" Target="../ctrlProps/ctrlProp205.xml"/><Relationship Id="rId4" Type="http://schemas.openxmlformats.org/officeDocument/2006/relationships/drawing" Target="../drawings/drawing4.xml"/><Relationship Id="rId9" Type="http://schemas.openxmlformats.org/officeDocument/2006/relationships/ctrlProp" Target="../ctrlProps/ctrlProp20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4.xml"/><Relationship Id="rId18" Type="http://schemas.openxmlformats.org/officeDocument/2006/relationships/ctrlProp" Target="../ctrlProps/ctrlProp219.xml"/><Relationship Id="rId26" Type="http://schemas.openxmlformats.org/officeDocument/2006/relationships/ctrlProp" Target="../ctrlProps/ctrlProp227.xml"/><Relationship Id="rId39" Type="http://schemas.openxmlformats.org/officeDocument/2006/relationships/ctrlProp" Target="../ctrlProps/ctrlProp240.xml"/><Relationship Id="rId21" Type="http://schemas.openxmlformats.org/officeDocument/2006/relationships/ctrlProp" Target="../ctrlProps/ctrlProp222.xml"/><Relationship Id="rId34" Type="http://schemas.openxmlformats.org/officeDocument/2006/relationships/ctrlProp" Target="../ctrlProps/ctrlProp235.xml"/><Relationship Id="rId42" Type="http://schemas.openxmlformats.org/officeDocument/2006/relationships/ctrlProp" Target="../ctrlProps/ctrlProp243.xml"/><Relationship Id="rId47" Type="http://schemas.openxmlformats.org/officeDocument/2006/relationships/ctrlProp" Target="../ctrlProps/ctrlProp248.xml"/><Relationship Id="rId50" Type="http://schemas.openxmlformats.org/officeDocument/2006/relationships/ctrlProp" Target="../ctrlProps/ctrlProp251.xml"/><Relationship Id="rId55" Type="http://schemas.openxmlformats.org/officeDocument/2006/relationships/ctrlProp" Target="../ctrlProps/ctrlProp256.xml"/><Relationship Id="rId7" Type="http://schemas.openxmlformats.org/officeDocument/2006/relationships/ctrlProp" Target="../ctrlProps/ctrlProp208.x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2" Type="http://schemas.openxmlformats.org/officeDocument/2006/relationships/printerSettings" Target="../printerSettings/printerSettings14.bin"/><Relationship Id="rId16" Type="http://schemas.openxmlformats.org/officeDocument/2006/relationships/ctrlProp" Target="../ctrlProps/ctrlProp217.xml"/><Relationship Id="rId20" Type="http://schemas.openxmlformats.org/officeDocument/2006/relationships/ctrlProp" Target="../ctrlProps/ctrlProp221.xml"/><Relationship Id="rId29" Type="http://schemas.openxmlformats.org/officeDocument/2006/relationships/ctrlProp" Target="../ctrlProps/ctrlProp230.xml"/><Relationship Id="rId41" Type="http://schemas.openxmlformats.org/officeDocument/2006/relationships/ctrlProp" Target="../ctrlProps/ctrlProp242.xml"/><Relationship Id="rId54" Type="http://schemas.openxmlformats.org/officeDocument/2006/relationships/ctrlProp" Target="../ctrlProps/ctrlProp255.xml"/><Relationship Id="rId1" Type="http://schemas.openxmlformats.org/officeDocument/2006/relationships/printerSettings" Target="../printerSettings/printerSettings13.bin"/><Relationship Id="rId6" Type="http://schemas.openxmlformats.org/officeDocument/2006/relationships/ctrlProp" Target="../ctrlProps/ctrlProp20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 Type="http://schemas.openxmlformats.org/officeDocument/2006/relationships/vmlDrawing" Target="../drawings/vmlDrawing4.v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10" Type="http://schemas.openxmlformats.org/officeDocument/2006/relationships/ctrlProp" Target="../ctrlProps/ctrlProp211.xml"/><Relationship Id="rId19" Type="http://schemas.openxmlformats.org/officeDocument/2006/relationships/ctrlProp" Target="../ctrlProps/ctrlProp220.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4" Type="http://schemas.openxmlformats.org/officeDocument/2006/relationships/drawing" Target="../drawings/drawing5.xml"/><Relationship Id="rId9" Type="http://schemas.openxmlformats.org/officeDocument/2006/relationships/ctrlProp" Target="../ctrlProps/ctrlProp21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8" Type="http://schemas.openxmlformats.org/officeDocument/2006/relationships/ctrlProp" Target="../ctrlProps/ctrlProp209.xml"/><Relationship Id="rId51" Type="http://schemas.openxmlformats.org/officeDocument/2006/relationships/ctrlProp" Target="../ctrlProps/ctrlProp252.xml"/><Relationship Id="rId3"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32"/>
  <sheetViews>
    <sheetView showGridLines="0" tabSelected="1" view="pageBreakPreview" zoomScaleNormal="85" zoomScaleSheetLayoutView="100" zoomScalePageLayoutView="55" workbookViewId="0"/>
  </sheetViews>
  <sheetFormatPr defaultColWidth="9" defaultRowHeight="18.75" customHeight="1"/>
  <cols>
    <col min="1" max="1" width="1.875" style="6" customWidth="1"/>
    <col min="2" max="34" width="2.5" style="32" customWidth="1"/>
    <col min="35" max="35" width="1.875" style="6" customWidth="1"/>
    <col min="36" max="138" width="3.75" style="1" hidden="1" customWidth="1"/>
    <col min="139" max="16384" width="9" style="1"/>
  </cols>
  <sheetData>
    <row r="1" spans="1:36" s="2" customFormat="1" ht="18.75" customHeight="1">
      <c r="A1" s="7"/>
      <c r="B1" s="8"/>
      <c r="C1" s="8"/>
      <c r="D1" s="8"/>
      <c r="E1" s="8"/>
      <c r="F1" s="8"/>
      <c r="G1" s="8"/>
      <c r="H1" s="8"/>
      <c r="I1" s="8"/>
      <c r="J1" s="8"/>
      <c r="K1" s="8"/>
      <c r="L1" s="8"/>
      <c r="M1" s="8"/>
      <c r="N1" s="8"/>
      <c r="O1" s="8"/>
      <c r="P1" s="8"/>
      <c r="Q1" s="8"/>
      <c r="R1" s="8"/>
      <c r="S1" s="8"/>
      <c r="T1" s="8"/>
      <c r="U1" s="8"/>
      <c r="V1" s="8"/>
      <c r="W1" s="8"/>
      <c r="X1" s="8"/>
      <c r="Y1" s="8"/>
      <c r="Z1" s="7"/>
      <c r="AA1" s="7"/>
      <c r="AB1" s="7"/>
      <c r="AC1" s="9"/>
      <c r="AD1" s="9"/>
      <c r="AE1" s="9"/>
      <c r="AF1" s="9"/>
      <c r="AG1" s="9"/>
      <c r="AH1" s="7"/>
      <c r="AI1" s="7"/>
      <c r="AJ1" s="9"/>
    </row>
    <row r="2" spans="1:36" s="2" customFormat="1" ht="18.7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9"/>
      <c r="AD2" s="9"/>
      <c r="AE2" s="9"/>
      <c r="AF2" s="9"/>
      <c r="AG2" s="9"/>
      <c r="AH2" s="9"/>
      <c r="AI2" s="9"/>
      <c r="AJ2" s="9"/>
    </row>
    <row r="3" spans="1:36" s="2" customFormat="1" ht="18.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9"/>
      <c r="AD3" s="9"/>
      <c r="AE3" s="9"/>
      <c r="AF3" s="9"/>
      <c r="AG3" s="9"/>
      <c r="AH3" s="9"/>
      <c r="AI3" s="9"/>
      <c r="AJ3" s="9"/>
    </row>
    <row r="4" spans="1:36" s="2" customFormat="1" ht="10.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9"/>
      <c r="AD4" s="9"/>
      <c r="AE4" s="9"/>
      <c r="AF4" s="9"/>
      <c r="AG4" s="9"/>
      <c r="AH4" s="10"/>
      <c r="AI4" s="10"/>
      <c r="AJ4" s="9"/>
    </row>
    <row r="5" spans="1:36" s="2" customFormat="1" ht="8.25" customHeight="1">
      <c r="A5" s="7"/>
      <c r="B5" s="11"/>
      <c r="C5" s="11"/>
      <c r="D5" s="11"/>
      <c r="E5" s="11"/>
      <c r="F5" s="11"/>
      <c r="G5" s="11"/>
      <c r="H5" s="11"/>
      <c r="I5" s="11"/>
      <c r="J5" s="11"/>
      <c r="K5" s="11"/>
      <c r="L5" s="11"/>
      <c r="M5" s="11"/>
      <c r="N5" s="11"/>
      <c r="O5" s="11"/>
      <c r="P5" s="11"/>
      <c r="Q5" s="11"/>
      <c r="R5" s="11"/>
      <c r="S5" s="11"/>
      <c r="T5" s="11"/>
      <c r="U5" s="11"/>
      <c r="V5" s="11"/>
      <c r="W5" s="11"/>
      <c r="X5" s="11"/>
      <c r="Y5" s="11"/>
      <c r="Z5" s="11"/>
      <c r="AA5" s="11"/>
      <c r="AB5" s="7"/>
      <c r="AC5" s="9"/>
      <c r="AD5" s="9"/>
      <c r="AE5" s="9"/>
      <c r="AF5" s="9"/>
      <c r="AG5" s="9"/>
      <c r="AH5" s="7"/>
      <c r="AI5" s="7"/>
      <c r="AJ5" s="9"/>
    </row>
    <row r="6" spans="1:36" s="2" customFormat="1" ht="18.75" customHeight="1">
      <c r="A6" s="7"/>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7"/>
      <c r="AC6" s="9"/>
      <c r="AD6" s="9"/>
      <c r="AE6" s="9"/>
      <c r="AF6" s="9"/>
      <c r="AG6" s="9"/>
      <c r="AH6" s="7"/>
      <c r="AI6" s="7"/>
      <c r="AJ6" s="9"/>
    </row>
    <row r="7" spans="1:36" s="2" customFormat="1" ht="18.75"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c r="AB7" s="7"/>
      <c r="AC7" s="9"/>
      <c r="AD7" s="9"/>
      <c r="AE7" s="9"/>
      <c r="AF7" s="9"/>
      <c r="AG7" s="9"/>
      <c r="AH7" s="7"/>
      <c r="AI7" s="7"/>
      <c r="AJ7" s="9"/>
    </row>
    <row r="8" spans="1:36" s="2" customFormat="1" ht="18" customHeight="1">
      <c r="A8" s="7"/>
      <c r="B8" s="12"/>
      <c r="C8" s="13"/>
      <c r="D8" s="13"/>
      <c r="E8" s="13"/>
      <c r="F8" s="13"/>
      <c r="G8" s="13"/>
      <c r="H8" s="13"/>
      <c r="I8" s="13"/>
      <c r="J8" s="13"/>
      <c r="K8" s="13"/>
      <c r="L8" s="13"/>
      <c r="M8" s="13"/>
      <c r="N8" s="13"/>
      <c r="O8" s="13"/>
      <c r="P8" s="13"/>
      <c r="Q8" s="13"/>
      <c r="R8" s="13"/>
      <c r="S8" s="13"/>
      <c r="T8" s="13"/>
      <c r="U8" s="13"/>
      <c r="V8" s="13"/>
      <c r="W8" s="13"/>
      <c r="X8" s="13"/>
      <c r="Y8" s="13"/>
      <c r="Z8" s="13"/>
      <c r="AA8" s="13"/>
      <c r="AB8" s="7"/>
      <c r="AC8" s="9"/>
      <c r="AD8" s="9"/>
      <c r="AE8" s="9"/>
      <c r="AF8" s="9"/>
      <c r="AG8" s="9"/>
      <c r="AH8" s="7"/>
      <c r="AI8" s="7"/>
      <c r="AJ8" s="41"/>
    </row>
    <row r="9" spans="1:36" s="2" customFormat="1" ht="18" customHeight="1">
      <c r="A9" s="7"/>
      <c r="B9" s="14"/>
      <c r="C9" s="13"/>
      <c r="D9" s="13"/>
      <c r="E9" s="13"/>
      <c r="F9" s="13"/>
      <c r="G9" s="13"/>
      <c r="H9" s="13"/>
      <c r="I9" s="13"/>
      <c r="J9" s="13"/>
      <c r="K9" s="13"/>
      <c r="L9" s="13"/>
      <c r="M9" s="13"/>
      <c r="N9" s="13"/>
      <c r="O9" s="13"/>
      <c r="P9" s="13"/>
      <c r="Q9" s="13"/>
      <c r="R9" s="13"/>
      <c r="S9" s="13"/>
      <c r="T9" s="13"/>
      <c r="U9" s="13"/>
      <c r="V9" s="13"/>
      <c r="W9" s="13"/>
      <c r="X9" s="13"/>
      <c r="Y9" s="13"/>
      <c r="Z9" s="13"/>
      <c r="AA9" s="13"/>
      <c r="AB9" s="7"/>
      <c r="AC9" s="9"/>
      <c r="AD9" s="9"/>
      <c r="AE9" s="9"/>
      <c r="AF9" s="9"/>
      <c r="AG9" s="9"/>
      <c r="AH9" s="7"/>
      <c r="AI9" s="7"/>
      <c r="AJ9" s="41"/>
    </row>
    <row r="10" spans="1:36" s="2" customFormat="1" ht="4.5" customHeight="1">
      <c r="A10" s="7"/>
      <c r="B10" s="15"/>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7"/>
      <c r="AC10" s="9"/>
      <c r="AD10" s="9"/>
      <c r="AE10" s="9"/>
      <c r="AF10" s="9"/>
      <c r="AG10" s="9"/>
      <c r="AH10" s="7"/>
      <c r="AI10" s="7"/>
      <c r="AJ10" s="41"/>
    </row>
    <row r="11" spans="1:36" s="2" customFormat="1" ht="18" customHeight="1">
      <c r="A11" s="7"/>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7"/>
      <c r="AC11" s="9"/>
      <c r="AD11" s="9"/>
      <c r="AE11" s="9"/>
      <c r="AF11" s="9"/>
      <c r="AG11" s="9"/>
      <c r="AH11" s="7"/>
      <c r="AI11" s="7"/>
      <c r="AJ11" s="9"/>
    </row>
    <row r="12" spans="1:36" s="2" customFormat="1" ht="18" customHeight="1">
      <c r="A12" s="7"/>
      <c r="B12" s="8"/>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7"/>
      <c r="AC12" s="9"/>
      <c r="AD12" s="9"/>
      <c r="AE12" s="9"/>
      <c r="AF12" s="9"/>
      <c r="AG12" s="9"/>
      <c r="AH12" s="7"/>
      <c r="AI12" s="7"/>
      <c r="AJ12" s="9"/>
    </row>
    <row r="13" spans="1:36" s="2" customFormat="1" ht="4.5" customHeight="1">
      <c r="A13" s="7"/>
      <c r="B13" s="15"/>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7"/>
      <c r="AC13" s="9"/>
      <c r="AD13" s="9"/>
      <c r="AE13" s="9"/>
      <c r="AF13" s="9"/>
      <c r="AG13" s="9"/>
      <c r="AH13" s="7"/>
      <c r="AI13" s="7"/>
      <c r="AJ13" s="9"/>
    </row>
    <row r="14" spans="1:36" s="2" customFormat="1" ht="18" customHeight="1">
      <c r="A14" s="7"/>
      <c r="B14" s="8"/>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7"/>
      <c r="AC14" s="9"/>
      <c r="AD14" s="9"/>
      <c r="AE14" s="9"/>
      <c r="AF14" s="9"/>
      <c r="AG14" s="9"/>
      <c r="AH14" s="7"/>
      <c r="AI14" s="7"/>
      <c r="AJ14" s="9"/>
    </row>
    <row r="15" spans="1:36" s="2" customFormat="1" ht="10.5" customHeight="1">
      <c r="A15" s="7"/>
      <c r="B15" s="14"/>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7"/>
      <c r="AC15" s="9"/>
      <c r="AD15" s="9"/>
      <c r="AE15" s="9"/>
      <c r="AF15" s="9"/>
      <c r="AG15" s="9"/>
      <c r="AH15" s="7"/>
      <c r="AI15" s="7"/>
      <c r="AJ15" s="9"/>
    </row>
    <row r="16" spans="1:36" s="2" customFormat="1" ht="18" customHeight="1">
      <c r="A16" s="7"/>
      <c r="B16" s="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7"/>
      <c r="AC16" s="9"/>
      <c r="AD16" s="9"/>
      <c r="AE16" s="9"/>
      <c r="AF16" s="9"/>
      <c r="AG16" s="9"/>
      <c r="AH16" s="7"/>
      <c r="AI16" s="7"/>
      <c r="AJ16" s="9"/>
    </row>
    <row r="17" spans="1:36" s="2" customFormat="1" ht="18" customHeight="1">
      <c r="A17" s="7"/>
      <c r="B17" s="1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7"/>
      <c r="AC17" s="9"/>
      <c r="AD17" s="9"/>
      <c r="AE17" s="9"/>
      <c r="AF17" s="9"/>
      <c r="AG17" s="9"/>
      <c r="AH17" s="7"/>
      <c r="AI17" s="7"/>
      <c r="AJ17" s="9"/>
    </row>
    <row r="18" spans="1:36" s="2" customFormat="1" ht="18" customHeight="1">
      <c r="A18" s="7"/>
      <c r="B18" s="14"/>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7"/>
      <c r="AC18" s="9"/>
      <c r="AD18" s="9"/>
      <c r="AE18" s="9"/>
      <c r="AF18" s="9"/>
      <c r="AG18" s="9"/>
      <c r="AH18" s="7"/>
      <c r="AI18" s="7"/>
      <c r="AJ18" s="9"/>
    </row>
    <row r="19" spans="1:36" s="2" customFormat="1" ht="10.5" customHeight="1">
      <c r="A19" s="7"/>
      <c r="B19" s="14"/>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7"/>
      <c r="AC19" s="9"/>
      <c r="AD19" s="9"/>
      <c r="AE19" s="9"/>
      <c r="AF19" s="9"/>
      <c r="AG19" s="9"/>
      <c r="AH19" s="7"/>
      <c r="AI19" s="7"/>
      <c r="AJ19" s="9"/>
    </row>
    <row r="20" spans="1:36" s="2" customFormat="1" ht="18" customHeight="1">
      <c r="A20" s="7"/>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7"/>
      <c r="AC20" s="9"/>
      <c r="AD20" s="9"/>
      <c r="AE20" s="9"/>
      <c r="AF20" s="9"/>
      <c r="AG20" s="9"/>
      <c r="AH20" s="7"/>
      <c r="AI20" s="7"/>
      <c r="AJ20" s="9"/>
    </row>
    <row r="21" spans="1:36" s="2" customFormat="1" ht="18" customHeight="1">
      <c r="A21" s="7"/>
      <c r="B21" s="14"/>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7"/>
      <c r="AC21" s="9"/>
      <c r="AD21" s="9"/>
      <c r="AE21" s="9"/>
      <c r="AF21" s="9"/>
      <c r="AG21" s="9"/>
      <c r="AH21" s="7"/>
      <c r="AI21" s="7"/>
      <c r="AJ21" s="9"/>
    </row>
    <row r="22" spans="1:36" s="2" customFormat="1" ht="18" customHeight="1">
      <c r="A22" s="7"/>
      <c r="B22" s="14"/>
      <c r="C22" s="16"/>
      <c r="D22" s="16"/>
      <c r="E22" s="16"/>
      <c r="F22" s="16"/>
      <c r="G22" s="16"/>
      <c r="H22" s="16"/>
      <c r="I22" s="16"/>
      <c r="J22" s="16"/>
      <c r="K22" s="16"/>
      <c r="L22" s="16"/>
      <c r="M22" s="16"/>
      <c r="N22" s="16"/>
      <c r="O22" s="16"/>
      <c r="P22" s="16"/>
      <c r="Q22" s="16"/>
      <c r="R22" s="16"/>
      <c r="S22" s="16"/>
      <c r="T22" s="16"/>
      <c r="U22" s="16"/>
      <c r="V22" s="16"/>
      <c r="W22" s="16"/>
      <c r="X22" s="16"/>
      <c r="Y22" s="16"/>
      <c r="Z22" s="16"/>
      <c r="AA22" s="13"/>
      <c r="AB22" s="7"/>
      <c r="AC22" s="9"/>
      <c r="AD22" s="9"/>
      <c r="AE22" s="9"/>
      <c r="AF22" s="9"/>
      <c r="AG22" s="9"/>
      <c r="AH22" s="7"/>
      <c r="AI22" s="7"/>
      <c r="AJ22" s="9"/>
    </row>
    <row r="23" spans="1:36" s="2" customFormat="1" ht="18" customHeight="1">
      <c r="A23" s="7"/>
      <c r="B23" s="14"/>
      <c r="C23" s="16"/>
      <c r="D23" s="16"/>
      <c r="E23" s="16"/>
      <c r="F23" s="16"/>
      <c r="G23" s="16"/>
      <c r="H23" s="16"/>
      <c r="I23" s="16"/>
      <c r="J23" s="16"/>
      <c r="K23" s="16"/>
      <c r="L23" s="16"/>
      <c r="M23" s="16"/>
      <c r="N23" s="16"/>
      <c r="O23" s="16"/>
      <c r="P23" s="16"/>
      <c r="Q23" s="16"/>
      <c r="R23" s="16"/>
      <c r="S23" s="16"/>
      <c r="T23" s="16"/>
      <c r="U23" s="16"/>
      <c r="V23" s="16"/>
      <c r="W23" s="16"/>
      <c r="X23" s="16"/>
      <c r="Y23" s="16"/>
      <c r="Z23" s="16"/>
      <c r="AA23" s="13"/>
      <c r="AB23" s="7"/>
      <c r="AC23" s="9"/>
      <c r="AD23" s="9"/>
      <c r="AE23" s="9"/>
      <c r="AF23" s="9"/>
      <c r="AG23" s="9"/>
      <c r="AH23" s="7"/>
      <c r="AI23" s="7"/>
      <c r="AJ23" s="9"/>
    </row>
    <row r="24" spans="1:36" s="2" customFormat="1" ht="18.75" customHeight="1">
      <c r="A24" s="7"/>
      <c r="B24" s="8"/>
      <c r="C24" s="8"/>
      <c r="D24" s="8"/>
      <c r="E24" s="8"/>
      <c r="F24" s="8"/>
      <c r="G24" s="8"/>
      <c r="H24" s="8"/>
      <c r="I24" s="8"/>
      <c r="J24" s="8"/>
      <c r="K24" s="8"/>
      <c r="L24" s="8"/>
      <c r="M24" s="8"/>
      <c r="N24" s="8"/>
      <c r="O24" s="8"/>
      <c r="P24" s="8"/>
      <c r="Q24" s="8"/>
      <c r="R24" s="8"/>
      <c r="S24" s="8"/>
      <c r="T24" s="8"/>
      <c r="U24" s="8"/>
      <c r="V24" s="7"/>
      <c r="W24" s="7"/>
      <c r="X24" s="7"/>
      <c r="Y24" s="7"/>
      <c r="Z24" s="7"/>
      <c r="AA24" s="7"/>
      <c r="AB24" s="7"/>
      <c r="AC24" s="9"/>
      <c r="AD24" s="9"/>
      <c r="AE24" s="9"/>
      <c r="AF24" s="9"/>
      <c r="AG24" s="9"/>
      <c r="AH24" s="7"/>
      <c r="AI24" s="7"/>
      <c r="AJ24" s="9"/>
    </row>
    <row r="25" spans="1:36" s="2" customFormat="1" ht="8.25" customHeight="1">
      <c r="A25" s="7"/>
      <c r="B25" s="8"/>
      <c r="C25" s="8"/>
      <c r="D25" s="8"/>
      <c r="E25" s="17"/>
      <c r="F25" s="17"/>
      <c r="G25" s="17"/>
      <c r="H25" s="17"/>
      <c r="I25" s="17"/>
      <c r="J25" s="17"/>
      <c r="K25" s="17"/>
      <c r="L25" s="17"/>
      <c r="M25" s="17"/>
      <c r="N25" s="17"/>
      <c r="O25" s="17"/>
      <c r="P25" s="17"/>
      <c r="Q25" s="17"/>
      <c r="R25" s="8"/>
      <c r="S25" s="8"/>
      <c r="T25" s="17"/>
      <c r="U25" s="17"/>
      <c r="V25" s="17"/>
      <c r="W25" s="17"/>
      <c r="X25" s="7"/>
      <c r="Y25" s="7"/>
      <c r="Z25" s="7"/>
      <c r="AA25" s="7"/>
      <c r="AB25" s="7"/>
      <c r="AC25" s="9"/>
      <c r="AD25" s="9"/>
      <c r="AE25" s="9"/>
      <c r="AF25" s="9"/>
      <c r="AG25" s="9"/>
      <c r="AH25" s="7"/>
      <c r="AI25" s="7"/>
      <c r="AJ25" s="9"/>
    </row>
    <row r="26" spans="1:36" s="3" customFormat="1" ht="7.5"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9"/>
      <c r="AD26" s="19"/>
      <c r="AE26" s="19"/>
      <c r="AF26" s="19"/>
      <c r="AG26" s="19"/>
      <c r="AH26" s="18"/>
      <c r="AI26" s="18"/>
      <c r="AJ26" s="19"/>
    </row>
    <row r="27" spans="1:36" s="2" customFormat="1" ht="18.75" customHeight="1">
      <c r="A27" s="7"/>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7"/>
      <c r="AC27" s="9"/>
      <c r="AD27" s="9"/>
      <c r="AE27" s="9"/>
      <c r="AF27" s="9"/>
      <c r="AG27" s="9"/>
      <c r="AH27" s="7"/>
      <c r="AI27" s="7"/>
      <c r="AJ27" s="9"/>
    </row>
    <row r="28" spans="1:36" s="3" customFormat="1" ht="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row>
    <row r="29" spans="1:36" s="3" customFormat="1" ht="18.75" customHeight="1">
      <c r="A29" s="18"/>
      <c r="B29" s="334"/>
      <c r="C29" s="334"/>
      <c r="D29" s="334"/>
      <c r="E29" s="334"/>
      <c r="F29" s="334"/>
      <c r="G29" s="334"/>
      <c r="H29" s="334"/>
      <c r="I29" s="334"/>
      <c r="J29" s="334"/>
      <c r="K29" s="334"/>
      <c r="L29" s="333"/>
      <c r="M29" s="333"/>
      <c r="N29" s="333"/>
      <c r="O29" s="333"/>
      <c r="P29" s="333"/>
      <c r="Q29" s="333"/>
      <c r="R29" s="333"/>
      <c r="S29" s="333"/>
      <c r="T29" s="333"/>
      <c r="U29" s="333"/>
      <c r="V29" s="333"/>
      <c r="W29" s="333"/>
      <c r="X29" s="333"/>
      <c r="Y29" s="333"/>
      <c r="Z29" s="333"/>
      <c r="AA29" s="333"/>
      <c r="AB29" s="18"/>
      <c r="AC29" s="19"/>
      <c r="AD29" s="19"/>
      <c r="AE29" s="19"/>
      <c r="AF29" s="19"/>
      <c r="AG29" s="19"/>
      <c r="AH29" s="18"/>
      <c r="AI29" s="18"/>
      <c r="AJ29" s="19"/>
    </row>
    <row r="30" spans="1:36" s="3" customFormat="1" ht="18.75" customHeight="1">
      <c r="A30" s="18"/>
      <c r="B30" s="334"/>
      <c r="C30" s="334"/>
      <c r="D30" s="334"/>
      <c r="E30" s="334"/>
      <c r="F30" s="334"/>
      <c r="G30" s="334"/>
      <c r="H30" s="334"/>
      <c r="I30" s="334"/>
      <c r="J30" s="334"/>
      <c r="K30" s="334"/>
      <c r="L30" s="333"/>
      <c r="M30" s="333"/>
      <c r="N30" s="333"/>
      <c r="O30" s="333"/>
      <c r="P30" s="333"/>
      <c r="Q30" s="333"/>
      <c r="R30" s="333"/>
      <c r="S30" s="333"/>
      <c r="T30" s="333"/>
      <c r="U30" s="333"/>
      <c r="V30" s="333"/>
      <c r="W30" s="333"/>
      <c r="X30" s="333"/>
      <c r="Y30" s="333"/>
      <c r="Z30" s="333"/>
      <c r="AA30" s="333"/>
      <c r="AB30" s="18"/>
      <c r="AC30" s="19"/>
      <c r="AD30" s="19"/>
      <c r="AE30" s="19"/>
      <c r="AF30" s="19"/>
      <c r="AG30" s="19"/>
      <c r="AH30" s="18"/>
      <c r="AI30" s="18"/>
      <c r="AJ30" s="19"/>
    </row>
    <row r="31" spans="1:36" s="3" customFormat="1" ht="18.75" customHeight="1">
      <c r="A31" s="18"/>
      <c r="B31" s="334"/>
      <c r="C31" s="334"/>
      <c r="D31" s="334"/>
      <c r="E31" s="334"/>
      <c r="F31" s="334"/>
      <c r="G31" s="334"/>
      <c r="H31" s="334"/>
      <c r="I31" s="334"/>
      <c r="J31" s="334"/>
      <c r="K31" s="334"/>
      <c r="L31" s="333"/>
      <c r="M31" s="333"/>
      <c r="N31" s="333"/>
      <c r="O31" s="333"/>
      <c r="P31" s="333"/>
      <c r="Q31" s="333"/>
      <c r="R31" s="333"/>
      <c r="S31" s="333"/>
      <c r="T31" s="333"/>
      <c r="U31" s="333"/>
      <c r="V31" s="333"/>
      <c r="W31" s="333"/>
      <c r="X31" s="333"/>
      <c r="Y31" s="333"/>
      <c r="Z31" s="333"/>
      <c r="AA31" s="333"/>
      <c r="AB31" s="18"/>
      <c r="AC31" s="19"/>
      <c r="AD31" s="19"/>
      <c r="AE31" s="19"/>
      <c r="AF31" s="19"/>
      <c r="AG31" s="19"/>
      <c r="AH31" s="18"/>
      <c r="AI31" s="18"/>
      <c r="AJ31" s="19"/>
    </row>
    <row r="32" spans="1:36" s="3" customFormat="1" ht="7.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9"/>
      <c r="AD32" s="19"/>
      <c r="AE32" s="19"/>
      <c r="AF32" s="19"/>
      <c r="AG32" s="19"/>
      <c r="AH32" s="18"/>
      <c r="AI32" s="18"/>
      <c r="AJ32" s="19"/>
    </row>
    <row r="33" spans="1:40" s="3" customFormat="1" ht="18"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9"/>
      <c r="AD33" s="19"/>
      <c r="AE33" s="19"/>
      <c r="AF33" s="19"/>
      <c r="AG33" s="19"/>
      <c r="AH33" s="18"/>
      <c r="AI33" s="18"/>
      <c r="AJ33" s="19"/>
    </row>
    <row r="34" spans="1:40" s="3" customFormat="1" ht="18.75" customHeight="1">
      <c r="A34" s="18"/>
      <c r="B34" s="334"/>
      <c r="C34" s="334"/>
      <c r="D34" s="334"/>
      <c r="E34" s="334"/>
      <c r="F34" s="334"/>
      <c r="G34" s="334"/>
      <c r="H34" s="334"/>
      <c r="I34" s="334"/>
      <c r="J34" s="334"/>
      <c r="K34" s="334"/>
      <c r="L34" s="335"/>
      <c r="M34" s="335"/>
      <c r="N34" s="335"/>
      <c r="O34" s="335"/>
      <c r="P34" s="335"/>
      <c r="Q34" s="335"/>
      <c r="R34" s="335"/>
      <c r="S34" s="335"/>
      <c r="T34" s="335"/>
      <c r="U34" s="335"/>
      <c r="V34" s="335"/>
      <c r="W34" s="335"/>
      <c r="X34" s="335"/>
      <c r="Y34" s="335"/>
      <c r="Z34" s="335"/>
      <c r="AA34" s="335"/>
      <c r="AB34" s="18"/>
      <c r="AC34" s="19"/>
      <c r="AD34" s="19"/>
      <c r="AE34" s="19"/>
      <c r="AF34" s="19"/>
      <c r="AG34" s="19"/>
      <c r="AH34" s="18"/>
      <c r="AI34" s="18"/>
      <c r="AJ34" s="19"/>
    </row>
    <row r="35" spans="1:40" s="3" customFormat="1" ht="18.75" customHeight="1">
      <c r="A35" s="18"/>
      <c r="B35" s="334"/>
      <c r="C35" s="334"/>
      <c r="D35" s="334"/>
      <c r="E35" s="334"/>
      <c r="F35" s="334"/>
      <c r="G35" s="334"/>
      <c r="H35" s="334"/>
      <c r="I35" s="334"/>
      <c r="J35" s="334"/>
      <c r="K35" s="334"/>
      <c r="L35" s="335"/>
      <c r="M35" s="335"/>
      <c r="N35" s="335"/>
      <c r="O35" s="335"/>
      <c r="P35" s="335"/>
      <c r="Q35" s="335"/>
      <c r="R35" s="335"/>
      <c r="S35" s="335"/>
      <c r="T35" s="335"/>
      <c r="U35" s="335"/>
      <c r="V35" s="335"/>
      <c r="W35" s="335"/>
      <c r="X35" s="335"/>
      <c r="Y35" s="335"/>
      <c r="Z35" s="335"/>
      <c r="AA35" s="335"/>
      <c r="AB35" s="18"/>
      <c r="AC35" s="19"/>
      <c r="AD35" s="19"/>
      <c r="AE35" s="19"/>
      <c r="AF35" s="19"/>
      <c r="AG35" s="19"/>
      <c r="AH35" s="18"/>
      <c r="AI35" s="18"/>
      <c r="AJ35" s="19"/>
    </row>
    <row r="36" spans="1:40" s="3" customFormat="1" ht="13.5" customHeight="1">
      <c r="A36" s="18"/>
      <c r="B36" s="334"/>
      <c r="C36" s="334"/>
      <c r="D36" s="334"/>
      <c r="E36" s="334"/>
      <c r="F36" s="334"/>
      <c r="G36" s="334"/>
      <c r="H36" s="334"/>
      <c r="I36" s="334"/>
      <c r="J36" s="334"/>
      <c r="K36" s="334"/>
      <c r="L36" s="335"/>
      <c r="M36" s="335"/>
      <c r="N36" s="335"/>
      <c r="O36" s="335"/>
      <c r="P36" s="335"/>
      <c r="Q36" s="335"/>
      <c r="R36" s="335"/>
      <c r="S36" s="335"/>
      <c r="T36" s="335"/>
      <c r="U36" s="335"/>
      <c r="V36" s="335"/>
      <c r="W36" s="335"/>
      <c r="X36" s="335"/>
      <c r="Y36" s="335"/>
      <c r="Z36" s="335"/>
      <c r="AA36" s="335"/>
      <c r="AB36" s="18"/>
      <c r="AC36" s="19"/>
      <c r="AD36" s="19"/>
      <c r="AE36" s="19"/>
      <c r="AF36" s="19"/>
      <c r="AG36" s="19"/>
      <c r="AH36" s="18"/>
      <c r="AI36" s="18"/>
      <c r="AJ36" s="19"/>
    </row>
    <row r="37" spans="1:40" s="3" customFormat="1" ht="13.5" customHeight="1">
      <c r="A37" s="18"/>
      <c r="B37" s="20"/>
      <c r="C37" s="20"/>
      <c r="D37" s="20"/>
      <c r="E37" s="20"/>
      <c r="F37" s="20"/>
      <c r="G37" s="20"/>
      <c r="H37" s="20"/>
      <c r="I37" s="20"/>
      <c r="J37" s="20"/>
      <c r="K37" s="20"/>
      <c r="L37" s="21"/>
      <c r="M37" s="21"/>
      <c r="N37" s="21"/>
      <c r="O37" s="21"/>
      <c r="P37" s="21"/>
      <c r="Q37" s="21"/>
      <c r="R37" s="21"/>
      <c r="S37" s="21"/>
      <c r="T37" s="21"/>
      <c r="U37" s="21"/>
      <c r="V37" s="21"/>
      <c r="W37" s="21"/>
      <c r="X37" s="21"/>
      <c r="Y37" s="21"/>
      <c r="Z37" s="21"/>
      <c r="AA37" s="21"/>
      <c r="AB37" s="18"/>
      <c r="AC37" s="19"/>
      <c r="AD37" s="19"/>
      <c r="AE37" s="19"/>
      <c r="AF37" s="19"/>
      <c r="AG37" s="19"/>
      <c r="AH37" s="18"/>
      <c r="AI37" s="18"/>
      <c r="AJ37" s="19"/>
      <c r="AN37" s="133"/>
    </row>
    <row r="38" spans="1:40" s="3" customFormat="1" ht="37.5" customHeight="1">
      <c r="A38" s="18"/>
      <c r="B38" s="336" t="s">
        <v>13</v>
      </c>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18"/>
      <c r="AC38" s="19"/>
      <c r="AD38" s="19"/>
      <c r="AE38" s="19"/>
      <c r="AF38" s="19"/>
      <c r="AG38" s="19"/>
      <c r="AH38" s="18"/>
      <c r="AI38" s="18"/>
      <c r="AJ38" s="19"/>
      <c r="AN38" s="133"/>
    </row>
    <row r="39" spans="1:40" s="3" customFormat="1" ht="30.75" customHeight="1">
      <c r="A39" s="19"/>
      <c r="B39" s="331" t="s">
        <v>14</v>
      </c>
      <c r="C39" s="332"/>
      <c r="D39" s="332"/>
      <c r="E39" s="332"/>
      <c r="F39" s="323"/>
      <c r="G39" s="323"/>
      <c r="H39" s="323"/>
      <c r="I39" s="323"/>
      <c r="J39" s="323"/>
      <c r="K39" s="324"/>
      <c r="L39" s="325" t="s">
        <v>16</v>
      </c>
      <c r="M39" s="326"/>
      <c r="N39" s="326"/>
      <c r="O39" s="326"/>
      <c r="P39" s="327"/>
      <c r="Q39" s="338"/>
      <c r="R39" s="339"/>
      <c r="S39" s="340"/>
      <c r="T39" s="338"/>
      <c r="U39" s="339"/>
      <c r="V39" s="340"/>
      <c r="W39" s="338"/>
      <c r="X39" s="339"/>
      <c r="Y39" s="340"/>
      <c r="Z39" s="338"/>
      <c r="AA39" s="339"/>
      <c r="AB39" s="340"/>
      <c r="AC39" s="338"/>
      <c r="AD39" s="339"/>
      <c r="AE39" s="340"/>
      <c r="AF39" s="338"/>
      <c r="AG39" s="339"/>
      <c r="AH39" s="340"/>
      <c r="AI39" s="18"/>
      <c r="AJ39" s="19"/>
      <c r="AL39" s="3" t="s">
        <v>363</v>
      </c>
      <c r="AN39" s="189" t="str">
        <f>IF(F39&gt;0,F39,"")</f>
        <v/>
      </c>
    </row>
    <row r="40" spans="1:40" s="3" customFormat="1" ht="30.75" customHeight="1">
      <c r="A40" s="19"/>
      <c r="B40" s="331" t="s">
        <v>15</v>
      </c>
      <c r="C40" s="332"/>
      <c r="D40" s="332"/>
      <c r="E40" s="332"/>
      <c r="F40" s="323"/>
      <c r="G40" s="323"/>
      <c r="H40" s="323"/>
      <c r="I40" s="323"/>
      <c r="J40" s="323"/>
      <c r="K40" s="324"/>
      <c r="L40" s="328"/>
      <c r="M40" s="329"/>
      <c r="N40" s="329"/>
      <c r="O40" s="329"/>
      <c r="P40" s="330"/>
      <c r="Q40" s="341"/>
      <c r="R40" s="342"/>
      <c r="S40" s="343"/>
      <c r="T40" s="341"/>
      <c r="U40" s="342"/>
      <c r="V40" s="343"/>
      <c r="W40" s="341"/>
      <c r="X40" s="342"/>
      <c r="Y40" s="343"/>
      <c r="Z40" s="341"/>
      <c r="AA40" s="342"/>
      <c r="AB40" s="343"/>
      <c r="AC40" s="341"/>
      <c r="AD40" s="342"/>
      <c r="AE40" s="343"/>
      <c r="AF40" s="341"/>
      <c r="AG40" s="342"/>
      <c r="AH40" s="343"/>
      <c r="AI40" s="18"/>
      <c r="AJ40" s="19"/>
      <c r="AL40" s="3" t="s">
        <v>364</v>
      </c>
      <c r="AN40" s="189" t="str">
        <f>IF(F40&gt;0,F40,"")</f>
        <v/>
      </c>
    </row>
    <row r="41" spans="1:40" s="3" customFormat="1" ht="30.75" customHeight="1">
      <c r="A41" s="19"/>
      <c r="B41" s="331" t="s">
        <v>12</v>
      </c>
      <c r="C41" s="332"/>
      <c r="D41" s="332"/>
      <c r="E41" s="332"/>
      <c r="F41" s="332"/>
      <c r="G41" s="349"/>
      <c r="H41" s="349"/>
      <c r="I41" s="349"/>
      <c r="J41" s="349"/>
      <c r="K41" s="349"/>
      <c r="L41" s="349"/>
      <c r="M41" s="349"/>
      <c r="N41" s="349"/>
      <c r="O41" s="349"/>
      <c r="P41" s="350"/>
      <c r="Q41" s="346" t="s">
        <v>17</v>
      </c>
      <c r="R41" s="347"/>
      <c r="S41" s="347"/>
      <c r="T41" s="344"/>
      <c r="U41" s="344"/>
      <c r="V41" s="344"/>
      <c r="W41" s="344"/>
      <c r="X41" s="344"/>
      <c r="Y41" s="344"/>
      <c r="Z41" s="344"/>
      <c r="AA41" s="344"/>
      <c r="AB41" s="344"/>
      <c r="AC41" s="344"/>
      <c r="AD41" s="344"/>
      <c r="AE41" s="344"/>
      <c r="AF41" s="344"/>
      <c r="AG41" s="344"/>
      <c r="AH41" s="345"/>
      <c r="AI41" s="18"/>
      <c r="AJ41" s="19"/>
      <c r="AL41" s="3" t="s">
        <v>365</v>
      </c>
      <c r="AN41" s="189" t="str">
        <f>CONCATENATE(Q39,T39,W39,Z39,AC39,AF39)</f>
        <v/>
      </c>
    </row>
    <row r="42" spans="1:40" s="3" customFormat="1" ht="30.75" customHeight="1">
      <c r="A42" s="19"/>
      <c r="B42" s="331" t="s">
        <v>11</v>
      </c>
      <c r="C42" s="332"/>
      <c r="D42" s="332"/>
      <c r="E42" s="332"/>
      <c r="F42" s="332"/>
      <c r="G42" s="347"/>
      <c r="H42" s="347"/>
      <c r="I42" s="347"/>
      <c r="J42" s="347"/>
      <c r="K42" s="347"/>
      <c r="L42" s="347"/>
      <c r="M42" s="347"/>
      <c r="N42" s="347"/>
      <c r="O42" s="347"/>
      <c r="P42" s="348"/>
      <c r="Q42" s="346" t="s">
        <v>18</v>
      </c>
      <c r="R42" s="347"/>
      <c r="S42" s="347"/>
      <c r="T42" s="347"/>
      <c r="U42" s="347"/>
      <c r="V42" s="347"/>
      <c r="W42" s="344"/>
      <c r="X42" s="344"/>
      <c r="Y42" s="344"/>
      <c r="Z42" s="344"/>
      <c r="AA42" s="344"/>
      <c r="AB42" s="344"/>
      <c r="AC42" s="344"/>
      <c r="AD42" s="344"/>
      <c r="AE42" s="344"/>
      <c r="AF42" s="344"/>
      <c r="AG42" s="344"/>
      <c r="AH42" s="345"/>
      <c r="AI42" s="18"/>
      <c r="AJ42" s="19"/>
      <c r="AL42" s="3" t="s">
        <v>366</v>
      </c>
      <c r="AN42" s="189" t="str">
        <f>IF(G41&gt;0,G41,"")</f>
        <v/>
      </c>
    </row>
    <row r="43" spans="1:40" s="3" customFormat="1" ht="18.600000000000001" customHeight="1">
      <c r="A43" s="18"/>
      <c r="B43" s="22"/>
      <c r="C43" s="22"/>
      <c r="D43" s="22"/>
      <c r="E43" s="22"/>
      <c r="F43" s="22"/>
      <c r="G43" s="22"/>
      <c r="H43" s="22"/>
      <c r="I43" s="22"/>
      <c r="J43" s="22"/>
      <c r="K43" s="22"/>
      <c r="L43" s="23"/>
      <c r="M43" s="23"/>
      <c r="N43" s="23"/>
      <c r="O43" s="23"/>
      <c r="P43" s="23"/>
      <c r="Q43" s="23"/>
      <c r="R43" s="23"/>
      <c r="S43" s="23"/>
      <c r="T43" s="23"/>
      <c r="U43" s="23"/>
      <c r="V43" s="23"/>
      <c r="W43" s="23"/>
      <c r="X43" s="23"/>
      <c r="Y43" s="23"/>
      <c r="Z43" s="23"/>
      <c r="AA43" s="23"/>
      <c r="AB43" s="18"/>
      <c r="AC43" s="19"/>
      <c r="AD43" s="19"/>
      <c r="AE43" s="19"/>
      <c r="AF43" s="19"/>
      <c r="AG43" s="19"/>
      <c r="AH43" s="18"/>
      <c r="AI43" s="18"/>
      <c r="AJ43" s="19"/>
      <c r="AL43" s="3" t="s">
        <v>367</v>
      </c>
      <c r="AN43" s="189" t="str">
        <f>IF(G42&gt;0,G42,"")</f>
        <v/>
      </c>
    </row>
    <row r="44" spans="1:40" s="3" customFormat="1" ht="18.600000000000001" customHeight="1">
      <c r="A44" s="18"/>
      <c r="B44" s="22"/>
      <c r="C44" s="22"/>
      <c r="D44" s="22"/>
      <c r="E44" s="22"/>
      <c r="F44" s="22"/>
      <c r="G44" s="22"/>
      <c r="H44" s="22"/>
      <c r="I44" s="22"/>
      <c r="J44" s="22"/>
      <c r="K44" s="22"/>
      <c r="L44" s="23"/>
      <c r="M44" s="23"/>
      <c r="N44" s="23"/>
      <c r="O44" s="23"/>
      <c r="P44" s="23"/>
      <c r="Q44" s="23"/>
      <c r="R44" s="23"/>
      <c r="S44" s="23"/>
      <c r="T44" s="23"/>
      <c r="U44" s="23"/>
      <c r="V44" s="23"/>
      <c r="W44" s="23"/>
      <c r="X44" s="23"/>
      <c r="Y44" s="23"/>
      <c r="Z44" s="23"/>
      <c r="AA44" s="23"/>
      <c r="AB44" s="18"/>
      <c r="AC44" s="19"/>
      <c r="AD44" s="19"/>
      <c r="AE44" s="19"/>
      <c r="AF44" s="19"/>
      <c r="AG44" s="19"/>
      <c r="AH44" s="18"/>
      <c r="AI44" s="18"/>
      <c r="AJ44" s="19"/>
      <c r="AL44" s="3" t="s">
        <v>368</v>
      </c>
      <c r="AN44" s="189" t="str">
        <f>IF(T41&gt;0,T41,"")</f>
        <v/>
      </c>
    </row>
    <row r="45" spans="1:40" s="3" customFormat="1" ht="18.600000000000001" customHeight="1">
      <c r="A45" s="18"/>
      <c r="B45" s="24"/>
      <c r="C45" s="24"/>
      <c r="D45" s="24"/>
      <c r="E45" s="24"/>
      <c r="F45" s="24"/>
      <c r="G45" s="24"/>
      <c r="H45" s="24"/>
      <c r="I45" s="24"/>
      <c r="J45" s="24"/>
      <c r="K45" s="24"/>
      <c r="L45" s="21"/>
      <c r="M45" s="21"/>
      <c r="N45" s="21"/>
      <c r="O45" s="21"/>
      <c r="P45" s="21"/>
      <c r="Q45" s="21"/>
      <c r="R45" s="21"/>
      <c r="S45" s="21"/>
      <c r="T45" s="21"/>
      <c r="U45" s="21"/>
      <c r="V45" s="21"/>
      <c r="W45" s="21"/>
      <c r="X45" s="21"/>
      <c r="Y45" s="21"/>
      <c r="Z45" s="21"/>
      <c r="AA45" s="21"/>
      <c r="AB45" s="18"/>
      <c r="AC45" s="19"/>
      <c r="AD45" s="19"/>
      <c r="AE45" s="19"/>
      <c r="AF45" s="19"/>
      <c r="AG45" s="19"/>
      <c r="AH45" s="18"/>
      <c r="AI45" s="18"/>
      <c r="AJ45" s="19"/>
      <c r="AL45" s="3" t="s">
        <v>369</v>
      </c>
      <c r="AN45" s="189" t="str">
        <f>IF(W42&gt;0,W42,"")</f>
        <v/>
      </c>
    </row>
    <row r="46" spans="1:40" s="3" customFormat="1" ht="18"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9"/>
      <c r="AD46" s="19"/>
      <c r="AE46" s="19"/>
      <c r="AF46" s="19"/>
      <c r="AG46" s="19"/>
      <c r="AH46" s="18"/>
      <c r="AI46" s="18"/>
      <c r="AJ46" s="19"/>
      <c r="AN46" s="133"/>
    </row>
    <row r="47" spans="1:40" s="4" customFormat="1" ht="18.75" customHeight="1">
      <c r="A47" s="18"/>
      <c r="B47" s="24"/>
      <c r="C47" s="24"/>
      <c r="D47" s="24"/>
      <c r="E47" s="24"/>
      <c r="F47" s="24"/>
      <c r="G47" s="24"/>
      <c r="H47" s="24"/>
      <c r="I47" s="24"/>
      <c r="J47" s="24"/>
      <c r="K47" s="24"/>
      <c r="L47" s="21"/>
      <c r="M47" s="21"/>
      <c r="N47" s="21"/>
      <c r="O47" s="21"/>
      <c r="P47" s="21"/>
      <c r="Q47" s="21"/>
      <c r="R47" s="21"/>
      <c r="S47" s="21"/>
      <c r="T47" s="21"/>
      <c r="U47" s="21"/>
      <c r="V47" s="21"/>
      <c r="W47" s="21"/>
      <c r="X47" s="21"/>
      <c r="Y47" s="21"/>
      <c r="Z47" s="21"/>
      <c r="AA47" s="21"/>
      <c r="AB47" s="18"/>
      <c r="AC47" s="18"/>
      <c r="AD47" s="18"/>
      <c r="AE47" s="18"/>
      <c r="AF47" s="18"/>
      <c r="AG47" s="18"/>
      <c r="AH47" s="18"/>
      <c r="AI47" s="18"/>
      <c r="AJ47" s="18"/>
    </row>
    <row r="48" spans="1:40" s="4" customFormat="1" ht="18.75" customHeight="1">
      <c r="A48" s="18"/>
      <c r="B48" s="24"/>
      <c r="C48" s="24"/>
      <c r="D48" s="24"/>
      <c r="E48" s="24"/>
      <c r="F48" s="24"/>
      <c r="G48" s="24"/>
      <c r="H48" s="24"/>
      <c r="I48" s="24"/>
      <c r="J48" s="24"/>
      <c r="K48" s="24"/>
      <c r="L48" s="21"/>
      <c r="M48" s="21"/>
      <c r="N48" s="21"/>
      <c r="O48" s="21"/>
      <c r="P48" s="21"/>
      <c r="Q48" s="21"/>
      <c r="R48" s="21"/>
      <c r="S48" s="21"/>
      <c r="T48" s="21"/>
      <c r="U48" s="21"/>
      <c r="V48" s="21"/>
      <c r="W48" s="21"/>
      <c r="X48" s="21"/>
      <c r="Y48" s="21"/>
      <c r="Z48" s="21"/>
      <c r="AA48" s="21"/>
      <c r="AB48" s="18"/>
      <c r="AC48" s="18"/>
      <c r="AD48" s="18"/>
      <c r="AE48" s="18"/>
      <c r="AF48" s="18"/>
      <c r="AG48" s="18"/>
      <c r="AH48" s="18"/>
      <c r="AI48" s="18"/>
      <c r="AJ48" s="18"/>
    </row>
    <row r="49" spans="1:36" s="4" customFormat="1" ht="18.75" customHeight="1">
      <c r="A49" s="18"/>
      <c r="B49" s="24"/>
      <c r="C49" s="24"/>
      <c r="D49" s="24"/>
      <c r="E49" s="24"/>
      <c r="F49" s="24"/>
      <c r="G49" s="24"/>
      <c r="H49" s="24"/>
      <c r="I49" s="24"/>
      <c r="J49" s="24"/>
      <c r="K49" s="24"/>
      <c r="L49" s="21"/>
      <c r="M49" s="21"/>
      <c r="N49" s="21"/>
      <c r="O49" s="21"/>
      <c r="P49" s="21"/>
      <c r="Q49" s="21"/>
      <c r="R49" s="21"/>
      <c r="S49" s="21"/>
      <c r="T49" s="21"/>
      <c r="U49" s="21"/>
      <c r="V49" s="21"/>
      <c r="W49" s="21"/>
      <c r="X49" s="21"/>
      <c r="Y49" s="21"/>
      <c r="Z49" s="21"/>
      <c r="AA49" s="21"/>
      <c r="AB49" s="18"/>
      <c r="AC49" s="18"/>
      <c r="AD49" s="18"/>
      <c r="AE49" s="18"/>
      <c r="AF49" s="18"/>
      <c r="AG49" s="18"/>
      <c r="AH49" s="18"/>
      <c r="AI49" s="18"/>
      <c r="AJ49" s="18"/>
    </row>
    <row r="50" spans="1:36" s="3" customFormat="1" ht="18.75" customHeight="1">
      <c r="A50" s="19"/>
      <c r="B50" s="24"/>
      <c r="C50" s="24"/>
      <c r="D50" s="24"/>
      <c r="E50" s="24"/>
      <c r="F50" s="24"/>
      <c r="G50" s="24"/>
      <c r="H50" s="24"/>
      <c r="I50" s="24"/>
      <c r="J50" s="24"/>
      <c r="K50" s="24"/>
      <c r="L50" s="21"/>
      <c r="M50" s="21"/>
      <c r="N50" s="21"/>
      <c r="O50" s="21"/>
      <c r="P50" s="21"/>
      <c r="Q50" s="21"/>
      <c r="R50" s="21"/>
      <c r="S50" s="21"/>
      <c r="T50" s="21"/>
      <c r="U50" s="21"/>
      <c r="V50" s="21"/>
      <c r="W50" s="21"/>
      <c r="X50" s="21"/>
      <c r="Y50" s="21"/>
      <c r="Z50" s="21"/>
      <c r="AA50" s="21"/>
      <c r="AB50" s="18"/>
      <c r="AC50" s="19"/>
      <c r="AD50" s="19"/>
      <c r="AE50" s="19"/>
      <c r="AF50" s="19"/>
      <c r="AG50" s="19"/>
      <c r="AH50" s="19"/>
      <c r="AI50" s="19"/>
      <c r="AJ50" s="19"/>
    </row>
    <row r="51" spans="1:36" s="2" customFormat="1" ht="19.5" customHeight="1">
      <c r="A51" s="9"/>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9"/>
      <c r="AD51" s="9"/>
      <c r="AE51" s="9"/>
      <c r="AF51" s="9"/>
      <c r="AG51" s="9"/>
      <c r="AH51" s="9"/>
      <c r="AI51" s="9"/>
      <c r="AJ51" s="9"/>
    </row>
    <row r="52" spans="1:36" s="2" customFormat="1" ht="19.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9"/>
    </row>
    <row r="53" spans="1:36" s="2" customFormat="1" ht="19.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9"/>
    </row>
    <row r="54" spans="1:36" s="2" customFormat="1" ht="18.7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9"/>
    </row>
    <row r="55" spans="1:36" s="2" customFormat="1" ht="18.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9"/>
    </row>
    <row r="56" spans="1:36" s="2" customFormat="1" ht="18.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9"/>
    </row>
    <row r="57" spans="1:36" s="2" customFormat="1" ht="18.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9"/>
    </row>
    <row r="58" spans="1:36" s="2" customFormat="1" ht="18.7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9"/>
    </row>
    <row r="59" spans="1:36" s="2" customFormat="1" ht="14.25" customHeight="1" thickBot="1">
      <c r="A59" s="7"/>
      <c r="B59" s="7"/>
      <c r="AH59" s="7"/>
      <c r="AI59" s="7"/>
      <c r="AJ59" s="9"/>
    </row>
    <row r="60" spans="1:36" s="2" customFormat="1" ht="18.75" customHeight="1" thickTop="1">
      <c r="A60" s="7"/>
      <c r="B60" s="7"/>
      <c r="C60" s="7"/>
      <c r="D60" s="25"/>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7"/>
      <c r="AG60" s="7"/>
      <c r="AH60" s="7"/>
      <c r="AI60" s="7"/>
      <c r="AJ60" s="9"/>
    </row>
    <row r="61" spans="1:36" s="2" customFormat="1" ht="18.75" customHeight="1">
      <c r="A61" s="7"/>
      <c r="B61" s="7"/>
      <c r="C61" s="11"/>
      <c r="D61" s="33"/>
      <c r="E61" s="11"/>
      <c r="F61" s="11"/>
      <c r="G61" s="11"/>
      <c r="H61" s="11"/>
      <c r="I61" s="11"/>
      <c r="J61" s="11"/>
      <c r="K61" s="11"/>
      <c r="L61" s="11"/>
      <c r="M61" s="11"/>
      <c r="N61" s="11"/>
      <c r="O61" s="11"/>
      <c r="P61" s="11"/>
      <c r="Q61" s="11"/>
      <c r="R61" s="11"/>
      <c r="S61" s="11"/>
      <c r="T61" s="11"/>
      <c r="U61" s="11"/>
      <c r="V61" s="11"/>
      <c r="W61" s="11"/>
      <c r="X61" s="11"/>
      <c r="Y61" s="11"/>
      <c r="Z61" s="11"/>
      <c r="AA61" s="11"/>
      <c r="AB61" s="11"/>
      <c r="AC61" s="7"/>
      <c r="AD61" s="7"/>
      <c r="AE61" s="7"/>
      <c r="AF61" s="28"/>
      <c r="AG61" s="7"/>
      <c r="AH61" s="7"/>
      <c r="AI61" s="7"/>
      <c r="AJ61" s="9"/>
    </row>
    <row r="62" spans="1:36" s="2" customFormat="1" ht="18.75" customHeight="1">
      <c r="A62" s="7"/>
      <c r="B62" s="7"/>
      <c r="C62" s="34"/>
      <c r="D62" s="35"/>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28"/>
      <c r="AG62" s="7"/>
      <c r="AH62" s="7"/>
      <c r="AI62" s="7"/>
      <c r="AJ62" s="9"/>
    </row>
    <row r="63" spans="1:36" s="2" customFormat="1" ht="18.75" customHeight="1">
      <c r="A63" s="7"/>
      <c r="B63" s="7"/>
      <c r="C63" s="34"/>
      <c r="D63" s="36"/>
      <c r="E63" s="29"/>
      <c r="F63" s="29"/>
      <c r="G63" s="29"/>
      <c r="H63" s="29"/>
      <c r="I63" s="29"/>
      <c r="J63" s="29"/>
      <c r="K63" s="29"/>
      <c r="L63" s="29"/>
      <c r="M63" s="29"/>
      <c r="N63" s="29"/>
      <c r="O63" s="29"/>
      <c r="P63" s="29"/>
      <c r="Q63" s="29"/>
      <c r="R63" s="29"/>
      <c r="S63" s="29"/>
      <c r="T63" s="29"/>
      <c r="U63" s="29"/>
      <c r="V63" s="29"/>
      <c r="W63" s="29"/>
      <c r="X63" s="29"/>
      <c r="Y63" s="29"/>
      <c r="Z63" s="29"/>
      <c r="AA63" s="29"/>
      <c r="AB63" s="7"/>
      <c r="AC63" s="7"/>
      <c r="AD63" s="7"/>
      <c r="AE63" s="7"/>
      <c r="AF63" s="28"/>
      <c r="AG63" s="7"/>
      <c r="AH63" s="7"/>
      <c r="AI63" s="7"/>
      <c r="AJ63" s="9"/>
    </row>
    <row r="64" spans="1:36" s="2" customFormat="1" ht="15" customHeight="1">
      <c r="A64" s="7"/>
      <c r="B64" s="7"/>
      <c r="C64" s="34"/>
      <c r="D64" s="36"/>
      <c r="E64" s="29"/>
      <c r="F64" s="29"/>
      <c r="G64" s="29"/>
      <c r="H64" s="29"/>
      <c r="I64" s="29"/>
      <c r="J64" s="29"/>
      <c r="K64" s="29"/>
      <c r="L64" s="29"/>
      <c r="M64" s="29"/>
      <c r="N64" s="29"/>
      <c r="O64" s="29"/>
      <c r="P64" s="29"/>
      <c r="Q64" s="29"/>
      <c r="R64" s="29"/>
      <c r="S64" s="29"/>
      <c r="T64" s="29"/>
      <c r="U64" s="29"/>
      <c r="V64" s="29"/>
      <c r="W64" s="29"/>
      <c r="X64" s="29"/>
      <c r="Y64" s="29"/>
      <c r="Z64" s="29"/>
      <c r="AA64" s="29"/>
      <c r="AB64" s="7"/>
      <c r="AC64" s="7"/>
      <c r="AD64" s="7"/>
      <c r="AE64" s="7"/>
      <c r="AF64" s="28"/>
      <c r="AG64" s="7"/>
      <c r="AH64" s="7"/>
      <c r="AI64" s="7"/>
      <c r="AJ64" s="9"/>
    </row>
    <row r="65" spans="1:36" s="2" customFormat="1" ht="18.75" customHeight="1">
      <c r="A65" s="7"/>
      <c r="B65" s="7"/>
      <c r="C65" s="34"/>
      <c r="D65" s="36"/>
      <c r="E65" s="29"/>
      <c r="F65" s="29"/>
      <c r="G65" s="29"/>
      <c r="H65" s="29"/>
      <c r="I65" s="29"/>
      <c r="J65" s="29"/>
      <c r="K65" s="29"/>
      <c r="L65" s="29"/>
      <c r="M65" s="29"/>
      <c r="N65" s="29"/>
      <c r="O65" s="29"/>
      <c r="P65" s="29"/>
      <c r="Q65" s="29"/>
      <c r="R65" s="29"/>
      <c r="S65" s="29"/>
      <c r="T65" s="29"/>
      <c r="U65" s="29"/>
      <c r="V65" s="29"/>
      <c r="W65" s="29"/>
      <c r="X65" s="29"/>
      <c r="Y65" s="29"/>
      <c r="Z65" s="29"/>
      <c r="AA65" s="29"/>
      <c r="AB65" s="7"/>
      <c r="AC65" s="7"/>
      <c r="AD65" s="7"/>
      <c r="AE65" s="7"/>
      <c r="AF65" s="28"/>
      <c r="AG65" s="7"/>
      <c r="AH65" s="7"/>
      <c r="AI65" s="7"/>
      <c r="AJ65" s="9"/>
    </row>
    <row r="66" spans="1:36" s="2" customFormat="1" ht="18.75" customHeight="1">
      <c r="A66" s="7"/>
      <c r="B66" s="7"/>
      <c r="C66" s="34"/>
      <c r="D66" s="35"/>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28"/>
      <c r="AG66" s="7"/>
      <c r="AH66" s="7"/>
      <c r="AI66" s="7"/>
      <c r="AJ66" s="9"/>
    </row>
    <row r="67" spans="1:36" s="2" customFormat="1" ht="18.75" customHeight="1">
      <c r="A67" s="7"/>
      <c r="B67" s="7"/>
      <c r="C67" s="34"/>
      <c r="D67" s="36"/>
      <c r="E67" s="29"/>
      <c r="F67" s="29"/>
      <c r="G67" s="29"/>
      <c r="H67" s="29"/>
      <c r="I67" s="29"/>
      <c r="J67" s="29"/>
      <c r="K67" s="29"/>
      <c r="L67" s="29"/>
      <c r="M67" s="29"/>
      <c r="N67" s="29"/>
      <c r="O67" s="29"/>
      <c r="P67" s="29"/>
      <c r="Q67" s="29"/>
      <c r="R67" s="29"/>
      <c r="S67" s="29"/>
      <c r="T67" s="29"/>
      <c r="U67" s="29"/>
      <c r="V67" s="29"/>
      <c r="W67" s="29"/>
      <c r="X67" s="29"/>
      <c r="Y67" s="29"/>
      <c r="Z67" s="29"/>
      <c r="AA67" s="29"/>
      <c r="AB67" s="7"/>
      <c r="AC67" s="7"/>
      <c r="AD67" s="7"/>
      <c r="AE67" s="7"/>
      <c r="AF67" s="28"/>
      <c r="AG67" s="7"/>
      <c r="AH67" s="7"/>
      <c r="AI67" s="7"/>
      <c r="AJ67" s="9"/>
    </row>
    <row r="68" spans="1:36" s="2" customFormat="1" ht="18.75" customHeight="1">
      <c r="A68" s="7"/>
      <c r="B68" s="7"/>
      <c r="C68" s="34"/>
      <c r="D68" s="36"/>
      <c r="E68" s="29"/>
      <c r="F68" s="29"/>
      <c r="G68" s="29"/>
      <c r="H68" s="29"/>
      <c r="I68" s="29"/>
      <c r="J68" s="29"/>
      <c r="K68" s="29"/>
      <c r="L68" s="29"/>
      <c r="M68" s="29"/>
      <c r="N68" s="29"/>
      <c r="O68" s="29"/>
      <c r="P68" s="29"/>
      <c r="Q68" s="29"/>
      <c r="R68" s="29"/>
      <c r="S68" s="29"/>
      <c r="T68" s="29"/>
      <c r="U68" s="29"/>
      <c r="V68" s="29"/>
      <c r="W68" s="29"/>
      <c r="X68" s="29"/>
      <c r="Y68" s="29"/>
      <c r="Z68" s="29"/>
      <c r="AA68" s="29"/>
      <c r="AB68" s="7"/>
      <c r="AC68" s="7"/>
      <c r="AD68" s="7"/>
      <c r="AE68" s="7"/>
      <c r="AF68" s="28"/>
      <c r="AG68" s="7"/>
      <c r="AH68" s="7"/>
      <c r="AI68" s="7"/>
      <c r="AJ68" s="9"/>
    </row>
    <row r="69" spans="1:36" s="2" customFormat="1" ht="18.75" customHeight="1">
      <c r="A69" s="7"/>
      <c r="B69" s="7"/>
      <c r="C69" s="34"/>
      <c r="D69" s="36"/>
      <c r="E69" s="29"/>
      <c r="F69" s="29"/>
      <c r="G69" s="29"/>
      <c r="H69" s="29"/>
      <c r="I69" s="29"/>
      <c r="J69" s="29"/>
      <c r="K69" s="29"/>
      <c r="L69" s="29"/>
      <c r="M69" s="29"/>
      <c r="N69" s="29"/>
      <c r="O69" s="29"/>
      <c r="P69" s="29"/>
      <c r="Q69" s="29"/>
      <c r="R69" s="29"/>
      <c r="S69" s="29"/>
      <c r="T69" s="29"/>
      <c r="U69" s="29"/>
      <c r="V69" s="29"/>
      <c r="W69" s="29"/>
      <c r="X69" s="29"/>
      <c r="Y69" s="29"/>
      <c r="Z69" s="29"/>
      <c r="AA69" s="29"/>
      <c r="AB69" s="7"/>
      <c r="AC69" s="7"/>
      <c r="AD69" s="7"/>
      <c r="AE69" s="7"/>
      <c r="AF69" s="28"/>
      <c r="AG69" s="7"/>
      <c r="AH69" s="7"/>
      <c r="AI69" s="7"/>
      <c r="AJ69" s="9"/>
    </row>
    <row r="70" spans="1:36" s="2" customFormat="1" ht="18.75" customHeight="1">
      <c r="A70" s="7"/>
      <c r="B70" s="7"/>
      <c r="C70" s="34"/>
      <c r="D70" s="35"/>
      <c r="E70" s="7"/>
      <c r="F70" s="29"/>
      <c r="G70" s="29"/>
      <c r="H70" s="29"/>
      <c r="I70" s="29"/>
      <c r="J70" s="29"/>
      <c r="K70" s="29"/>
      <c r="L70" s="29"/>
      <c r="M70" s="29"/>
      <c r="N70" s="29"/>
      <c r="O70" s="29"/>
      <c r="P70" s="29"/>
      <c r="Q70" s="29"/>
      <c r="R70" s="29"/>
      <c r="S70" s="29"/>
      <c r="T70" s="29"/>
      <c r="U70" s="29"/>
      <c r="V70" s="29"/>
      <c r="W70" s="29"/>
      <c r="X70" s="29"/>
      <c r="Y70" s="29"/>
      <c r="Z70" s="29"/>
      <c r="AA70" s="7"/>
      <c r="AB70" s="7"/>
      <c r="AC70" s="7"/>
      <c r="AD70" s="7"/>
      <c r="AE70" s="7"/>
      <c r="AF70" s="28"/>
      <c r="AG70" s="7"/>
      <c r="AH70" s="7"/>
      <c r="AI70" s="7"/>
      <c r="AJ70" s="9"/>
    </row>
    <row r="71" spans="1:36" ht="13.5">
      <c r="A71" s="37"/>
      <c r="B71" s="7"/>
      <c r="C71" s="34"/>
      <c r="D71" s="38"/>
      <c r="E71" s="30"/>
      <c r="F71" s="29"/>
      <c r="G71" s="29"/>
      <c r="H71" s="29"/>
      <c r="I71" s="29"/>
      <c r="J71" s="29"/>
      <c r="K71" s="29"/>
      <c r="L71" s="29"/>
      <c r="M71" s="29"/>
      <c r="N71" s="29"/>
      <c r="O71" s="29"/>
      <c r="P71" s="29"/>
      <c r="Q71" s="29"/>
      <c r="R71" s="29"/>
      <c r="S71" s="29"/>
      <c r="T71" s="29"/>
      <c r="U71" s="29"/>
      <c r="V71" s="29"/>
      <c r="W71" s="29"/>
      <c r="X71" s="29"/>
      <c r="Y71" s="29"/>
      <c r="Z71" s="29"/>
      <c r="AA71" s="30"/>
      <c r="AB71" s="7"/>
      <c r="AC71" s="37"/>
      <c r="AD71" s="37"/>
      <c r="AE71" s="37"/>
      <c r="AF71" s="39"/>
      <c r="AG71" s="37"/>
      <c r="AH71" s="37"/>
      <c r="AI71" s="37"/>
      <c r="AJ71" s="32"/>
    </row>
    <row r="72" spans="1:36" ht="18.75" customHeight="1">
      <c r="A72" s="37"/>
      <c r="B72" s="7"/>
      <c r="C72" s="34"/>
      <c r="D72" s="38"/>
      <c r="E72" s="30"/>
      <c r="F72" s="29"/>
      <c r="G72" s="29"/>
      <c r="H72" s="29"/>
      <c r="I72" s="29"/>
      <c r="J72" s="29"/>
      <c r="K72" s="29"/>
      <c r="L72" s="29"/>
      <c r="M72" s="29"/>
      <c r="N72" s="29"/>
      <c r="O72" s="29"/>
      <c r="P72" s="29"/>
      <c r="Q72" s="29"/>
      <c r="R72" s="29"/>
      <c r="S72" s="29"/>
      <c r="T72" s="29"/>
      <c r="U72" s="29"/>
      <c r="V72" s="29"/>
      <c r="W72" s="29"/>
      <c r="X72" s="29"/>
      <c r="Y72" s="29"/>
      <c r="Z72" s="29"/>
      <c r="AA72" s="30"/>
      <c r="AB72" s="7"/>
      <c r="AC72" s="37"/>
      <c r="AD72" s="37"/>
      <c r="AE72" s="37"/>
      <c r="AF72" s="39"/>
      <c r="AG72" s="37"/>
      <c r="AH72" s="37"/>
      <c r="AI72" s="37"/>
      <c r="AJ72" s="32"/>
    </row>
    <row r="73" spans="1:36" ht="18.75" customHeight="1">
      <c r="A73" s="37"/>
      <c r="B73" s="7"/>
      <c r="C73" s="34"/>
      <c r="D73" s="40"/>
      <c r="E73" s="31"/>
      <c r="F73" s="29"/>
      <c r="G73" s="29"/>
      <c r="H73" s="29"/>
      <c r="I73" s="29"/>
      <c r="J73" s="29"/>
      <c r="K73" s="29"/>
      <c r="L73" s="29"/>
      <c r="M73" s="29"/>
      <c r="N73" s="29"/>
      <c r="O73" s="29"/>
      <c r="P73" s="29"/>
      <c r="Q73" s="29"/>
      <c r="R73" s="29"/>
      <c r="S73" s="29"/>
      <c r="T73" s="29"/>
      <c r="U73" s="29"/>
      <c r="V73" s="29"/>
      <c r="W73" s="29"/>
      <c r="X73" s="29"/>
      <c r="Y73" s="29"/>
      <c r="Z73" s="29"/>
      <c r="AA73" s="31"/>
      <c r="AB73" s="7"/>
      <c r="AC73" s="37"/>
      <c r="AD73" s="37"/>
      <c r="AE73" s="37"/>
      <c r="AF73" s="39"/>
      <c r="AG73" s="37"/>
      <c r="AH73" s="37"/>
      <c r="AI73" s="37"/>
      <c r="AJ73" s="32"/>
    </row>
    <row r="74" spans="1:36" ht="18.75" customHeight="1">
      <c r="A74" s="37"/>
      <c r="B74" s="7"/>
      <c r="D74" s="42"/>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9"/>
      <c r="AJ74" s="32"/>
    </row>
    <row r="75" spans="1:36" ht="18.75" customHeight="1">
      <c r="A75" s="37"/>
      <c r="B75" s="7"/>
      <c r="C75" s="34"/>
      <c r="D75" s="40"/>
      <c r="E75" s="31"/>
      <c r="F75" s="29"/>
      <c r="G75" s="29"/>
      <c r="H75" s="29"/>
      <c r="I75" s="29"/>
      <c r="J75" s="29"/>
      <c r="K75" s="29"/>
      <c r="L75" s="29"/>
      <c r="M75" s="29"/>
      <c r="N75" s="29"/>
      <c r="O75" s="29"/>
      <c r="P75" s="29"/>
      <c r="Q75" s="29"/>
      <c r="R75" s="29"/>
      <c r="S75" s="29"/>
      <c r="T75" s="29"/>
      <c r="U75" s="29"/>
      <c r="V75" s="29"/>
      <c r="W75" s="29"/>
      <c r="X75" s="29"/>
      <c r="Y75" s="29"/>
      <c r="Z75" s="29"/>
      <c r="AA75" s="31"/>
      <c r="AB75" s="7"/>
      <c r="AC75" s="37"/>
      <c r="AD75" s="37"/>
      <c r="AE75" s="37"/>
      <c r="AF75" s="39"/>
      <c r="AG75" s="37"/>
      <c r="AH75" s="37"/>
      <c r="AI75" s="37"/>
      <c r="AJ75" s="32"/>
    </row>
    <row r="76" spans="1:36" ht="18.75" customHeight="1">
      <c r="A76" s="37"/>
      <c r="B76" s="37"/>
      <c r="C76" s="37"/>
      <c r="D76" s="42"/>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9"/>
      <c r="AG76" s="37"/>
      <c r="AH76" s="37"/>
      <c r="AI76" s="37"/>
      <c r="AJ76" s="32"/>
    </row>
    <row r="77" spans="1:36" ht="18.75" customHeight="1">
      <c r="B77" s="6"/>
      <c r="C77" s="37"/>
      <c r="D77" s="42"/>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9"/>
      <c r="AG77" s="37"/>
    </row>
    <row r="78" spans="1:36" ht="18.75" customHeight="1">
      <c r="B78" s="6"/>
      <c r="C78" s="6"/>
      <c r="D78" s="110"/>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111"/>
      <c r="AG78" s="6"/>
    </row>
    <row r="79" spans="1:36" ht="18.75" customHeight="1" thickBot="1">
      <c r="C79" s="6"/>
      <c r="D79" s="112"/>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4"/>
      <c r="AG79" s="6"/>
    </row>
    <row r="80" spans="1:36" ht="18.75" customHeight="1" thickTop="1">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row>
    <row r="81" spans="1:35" ht="18.75" customHeight="1">
      <c r="A81" s="1"/>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I81" s="1"/>
    </row>
    <row r="82" spans="1:35" ht="18.75" customHeight="1">
      <c r="A82" s="1"/>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I82" s="1"/>
    </row>
    <row r="83" spans="1:35" ht="18.75" customHeight="1">
      <c r="A83" s="1"/>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I83" s="1"/>
    </row>
    <row r="84" spans="1:35" ht="18.75" customHeight="1">
      <c r="A84" s="1"/>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I84" s="1"/>
    </row>
    <row r="85" spans="1:35" ht="18.75" customHeight="1">
      <c r="A85" s="1"/>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I85" s="1"/>
    </row>
    <row r="86" spans="1:35" ht="18.75" customHeight="1">
      <c r="A86" s="1"/>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I86" s="1"/>
    </row>
    <row r="87" spans="1:35" ht="18.75" customHeight="1">
      <c r="A87" s="1"/>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I87" s="1"/>
    </row>
    <row r="88" spans="1:35" ht="18.75" customHeight="1">
      <c r="A88" s="1"/>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I88" s="1"/>
    </row>
    <row r="89" spans="1:35" ht="18.75" customHeight="1">
      <c r="A89" s="1"/>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I89" s="1"/>
    </row>
    <row r="90" spans="1:35" s="6" customFormat="1" ht="18.75" customHeight="1"/>
    <row r="91" spans="1:35" s="6" customFormat="1" ht="18.75" customHeight="1"/>
    <row r="92" spans="1:35" s="6" customFormat="1" ht="18.75" customHeight="1"/>
    <row r="93" spans="1:35" s="6" customFormat="1" ht="18.75" customHeight="1"/>
    <row r="94" spans="1:35" s="6" customFormat="1" ht="18.75" customHeight="1"/>
    <row r="95" spans="1:35" s="6" customFormat="1" ht="18.75" customHeight="1"/>
    <row r="96" spans="1:35" s="6" customFormat="1" ht="18.75" customHeight="1"/>
    <row r="97" s="6" customFormat="1" ht="18.75" customHeight="1"/>
    <row r="98" s="6" customFormat="1" ht="18.75" customHeight="1"/>
    <row r="99" s="6" customFormat="1" ht="18.75" customHeight="1"/>
    <row r="100" s="6" customFormat="1" ht="18.75" customHeight="1"/>
    <row r="101" s="6" customFormat="1" ht="18.75" customHeight="1"/>
    <row r="102" s="6" customFormat="1" ht="18.75" customHeight="1"/>
    <row r="103" s="6" customFormat="1" ht="18.75" customHeight="1"/>
    <row r="104" s="6" customFormat="1" ht="18.75" customHeight="1"/>
    <row r="105" s="6" customFormat="1" ht="18.75" customHeight="1"/>
    <row r="106" s="6" customFormat="1" ht="18.75" customHeight="1"/>
    <row r="107" s="6" customFormat="1" ht="18.75" customHeight="1"/>
    <row r="108" s="6" customFormat="1" ht="18.75" customHeight="1"/>
    <row r="109" s="6" customFormat="1" ht="18.75" customHeight="1"/>
    <row r="110" s="6" customFormat="1" ht="18.75" customHeight="1"/>
    <row r="111" s="6" customFormat="1" ht="18.75" customHeight="1"/>
    <row r="112" s="6" customFormat="1" ht="18.75" customHeight="1"/>
    <row r="113" s="6" customFormat="1" ht="18.75" customHeight="1"/>
    <row r="114" s="6" customFormat="1" ht="18.75" customHeight="1"/>
    <row r="115" s="6" customFormat="1" ht="18.75" customHeight="1"/>
    <row r="116" s="6" customFormat="1" ht="18.75" customHeight="1"/>
    <row r="117" s="6" customFormat="1" ht="18.75" customHeight="1"/>
    <row r="118" s="6" customFormat="1" ht="18.75" customHeight="1"/>
    <row r="119" s="6" customFormat="1" ht="18.75" customHeight="1"/>
    <row r="120" s="6" customFormat="1" ht="18.75" customHeight="1"/>
    <row r="121" s="6" customFormat="1" ht="18.75" customHeight="1"/>
    <row r="122" s="6" customFormat="1" ht="18.75" customHeight="1"/>
    <row r="123" s="6" customFormat="1" ht="18.75" customHeight="1"/>
    <row r="124" s="6" customFormat="1" ht="18.75" customHeight="1"/>
    <row r="125" s="6" customFormat="1" ht="18.75" customHeight="1"/>
    <row r="126" s="6" customFormat="1" ht="18.75" customHeight="1"/>
    <row r="127" s="6" customFormat="1" ht="18.75" customHeight="1"/>
    <row r="128" s="6" customFormat="1" ht="18.75" customHeight="1"/>
    <row r="129" s="6" customFormat="1" ht="18.75" customHeight="1"/>
    <row r="130" s="6" customFormat="1" ht="18.75" customHeight="1"/>
    <row r="131" s="6" customFormat="1" ht="18.75" customHeight="1"/>
    <row r="132" s="6" customFormat="1" ht="18.75" customHeight="1"/>
  </sheetData>
  <sheetProtection sheet="1" objects="1" scenarios="1"/>
  <customSheetViews>
    <customSheetView guid="{51D08588-A6D2-40C7-891F-671864D74E0C}" scale="85" showPageBreaks="1" showGridLines="0" printArea="1" view="pageLayout">
      <selection activeCell="V1" sqref="V1"/>
      <pageMargins left="0.7" right="0.7" top="0.75" bottom="0.75" header="0.3" footer="0.3"/>
      <printOptions horizontalCentered="1"/>
      <pageSetup paperSize="9" orientation="portrait" r:id="rId1"/>
      <headerFooter>
        <oddFooter>&amp;C&amp;P</oddFooter>
      </headerFooter>
    </customSheetView>
    <customSheetView guid="{CD0ABA2A-EAE2-4EB8-A2E5-FDB66FBF1CE6}" scale="85" showPageBreaks="1" showGridLines="0" printArea="1" view="pageLayout">
      <selection activeCell="AK77" sqref="AK77"/>
      <pageMargins left="0.7" right="0.7" top="0.75" bottom="0.75" header="0.3" footer="0.3"/>
      <printOptions horizontalCentered="1"/>
      <pageSetup paperSize="9" orientation="portrait" r:id="rId2"/>
      <headerFooter>
        <oddFooter>&amp;C&amp;P</oddFooter>
      </headerFooter>
    </customSheetView>
  </customSheetViews>
  <mergeCells count="35">
    <mergeCell ref="AF39:AH40"/>
    <mergeCell ref="W42:AH42"/>
    <mergeCell ref="Q42:V42"/>
    <mergeCell ref="G42:P42"/>
    <mergeCell ref="G41:P41"/>
    <mergeCell ref="Q41:S41"/>
    <mergeCell ref="T41:AH41"/>
    <mergeCell ref="Q39:S40"/>
    <mergeCell ref="T39:V40"/>
    <mergeCell ref="AC39:AE40"/>
    <mergeCell ref="W39:Y40"/>
    <mergeCell ref="Z39:AB40"/>
    <mergeCell ref="F39:K39"/>
    <mergeCell ref="B42:F42"/>
    <mergeCell ref="B41:F41"/>
    <mergeCell ref="B40:E40"/>
    <mergeCell ref="B6:AA6"/>
    <mergeCell ref="B27:AA27"/>
    <mergeCell ref="B11:AA11"/>
    <mergeCell ref="L35:AA35"/>
    <mergeCell ref="B36:K36"/>
    <mergeCell ref="L36:AA36"/>
    <mergeCell ref="F40:K40"/>
    <mergeCell ref="L39:P40"/>
    <mergeCell ref="B39:E39"/>
    <mergeCell ref="L29:AA29"/>
    <mergeCell ref="B29:K29"/>
    <mergeCell ref="B35:K35"/>
    <mergeCell ref="L34:AA34"/>
    <mergeCell ref="B34:K34"/>
    <mergeCell ref="L31:AA31"/>
    <mergeCell ref="B31:K31"/>
    <mergeCell ref="B38:AA38"/>
    <mergeCell ref="L30:AA30"/>
    <mergeCell ref="B30:K30"/>
  </mergeCells>
  <phoneticPr fontId="1"/>
  <conditionalFormatting sqref="F39:K39">
    <cfRule type="expression" dxfId="222" priority="12">
      <formula>$F$39=""</formula>
    </cfRule>
  </conditionalFormatting>
  <conditionalFormatting sqref="F40:K40">
    <cfRule type="expression" dxfId="221" priority="11">
      <formula>$F$40=""</formula>
    </cfRule>
  </conditionalFormatting>
  <conditionalFormatting sqref="G41:P41">
    <cfRule type="expression" dxfId="220" priority="10">
      <formula>$G$41=""</formula>
    </cfRule>
  </conditionalFormatting>
  <conditionalFormatting sqref="G42:P42">
    <cfRule type="expression" dxfId="219" priority="9">
      <formula>$G$42=""</formula>
    </cfRule>
  </conditionalFormatting>
  <conditionalFormatting sqref="Q39:S40">
    <cfRule type="expression" dxfId="218" priority="8">
      <formula>Q$39=""</formula>
    </cfRule>
  </conditionalFormatting>
  <conditionalFormatting sqref="T39:V40">
    <cfRule type="expression" dxfId="217" priority="7">
      <formula>T$39=""</formula>
    </cfRule>
  </conditionalFormatting>
  <conditionalFormatting sqref="W39:Y40">
    <cfRule type="expression" dxfId="216" priority="6">
      <formula>W$39=""</formula>
    </cfRule>
  </conditionalFormatting>
  <conditionalFormatting sqref="Z39:AB40">
    <cfRule type="expression" dxfId="215" priority="5">
      <formula>Z$39=""</formula>
    </cfRule>
  </conditionalFormatting>
  <conditionalFormatting sqref="AC39:AE40">
    <cfRule type="expression" dxfId="214" priority="4">
      <formula>AC$39=""</formula>
    </cfRule>
  </conditionalFormatting>
  <conditionalFormatting sqref="AF39:AH40">
    <cfRule type="expression" dxfId="213" priority="3">
      <formula>AF$39=""</formula>
    </cfRule>
  </conditionalFormatting>
  <conditionalFormatting sqref="T41:AH41">
    <cfRule type="expression" dxfId="212" priority="2">
      <formula>$T$41=""</formula>
    </cfRule>
  </conditionalFormatting>
  <conditionalFormatting sqref="W42:AH42">
    <cfRule type="expression" dxfId="211" priority="1">
      <formula>$W$42=""</formula>
    </cfRule>
  </conditionalFormatting>
  <printOptions horizontalCentered="1"/>
  <pageMargins left="0.7" right="0.7" top="0.75" bottom="0.75" header="0.3" footer="0.3"/>
  <pageSetup paperSize="9" orientation="portrait" r:id="rId3"/>
  <headerFooter>
    <oddFooter>&amp;C&amp;P</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03"/>
  <sheetViews>
    <sheetView showGridLines="0" view="pageBreakPreview" zoomScaleNormal="100" zoomScaleSheetLayoutView="100" zoomScalePageLayoutView="85" workbookViewId="0"/>
  </sheetViews>
  <sheetFormatPr defaultColWidth="0" defaultRowHeight="13.5"/>
  <cols>
    <col min="1" max="1" width="1.875" style="6" customWidth="1"/>
    <col min="2" max="34" width="2.5" style="32" customWidth="1"/>
    <col min="35" max="35" width="1.875" style="6" customWidth="1"/>
    <col min="36" max="37" width="9" hidden="1" customWidth="1"/>
    <col min="38" max="38" width="3.75" hidden="1" customWidth="1"/>
    <col min="39" max="39" width="3.875" hidden="1" customWidth="1"/>
    <col min="40" max="40" width="21.875" hidden="1" customWidth="1"/>
    <col min="41" max="16384" width="9" hidden="1"/>
  </cols>
  <sheetData>
    <row r="1" spans="1:50" s="85" customFormat="1">
      <c r="A1" s="48"/>
      <c r="B1" s="53"/>
      <c r="C1" s="53"/>
      <c r="D1" s="53"/>
      <c r="E1" s="53"/>
      <c r="F1" s="53"/>
      <c r="G1" s="53"/>
      <c r="H1" s="53"/>
      <c r="I1" s="53"/>
      <c r="J1" s="53"/>
      <c r="K1" s="53"/>
      <c r="L1" s="53"/>
      <c r="M1" s="53"/>
      <c r="N1" s="53"/>
      <c r="O1" s="53"/>
      <c r="P1" s="53"/>
      <c r="Q1" s="53"/>
      <c r="R1" s="53"/>
      <c r="S1" s="53"/>
      <c r="T1" s="53"/>
      <c r="U1" s="53"/>
      <c r="V1" s="53"/>
      <c r="W1" s="53"/>
      <c r="X1" s="53"/>
      <c r="Y1" s="53"/>
      <c r="Z1" s="48"/>
      <c r="AA1" s="48"/>
      <c r="AB1" s="48"/>
      <c r="AC1" s="83"/>
      <c r="AD1" s="83"/>
      <c r="AE1" s="83"/>
      <c r="AF1" s="83"/>
      <c r="AG1" s="83"/>
      <c r="AH1" s="48"/>
      <c r="AI1" s="48"/>
    </row>
    <row r="2" spans="1:50" s="121" customFormat="1" ht="18" customHeight="1">
      <c r="A2" s="62"/>
      <c r="B2" s="351" t="s">
        <v>33</v>
      </c>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43"/>
    </row>
    <row r="3" spans="1:50" s="121" customFormat="1" ht="18" customHeight="1">
      <c r="A3" s="62"/>
      <c r="B3" s="65"/>
      <c r="C3" s="352" t="s">
        <v>0</v>
      </c>
      <c r="D3" s="352"/>
      <c r="E3" s="353" t="s">
        <v>217</v>
      </c>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43"/>
    </row>
    <row r="4" spans="1:50" s="123" customFormat="1" ht="18" customHeight="1">
      <c r="A4" s="118"/>
      <c r="B4" s="122"/>
      <c r="C4" s="96"/>
      <c r="D4" s="356" t="s">
        <v>20</v>
      </c>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118"/>
    </row>
    <row r="5" spans="1:50" ht="18" customHeight="1">
      <c r="A5" s="48"/>
      <c r="B5" s="51"/>
      <c r="C5" s="358" t="s">
        <v>21</v>
      </c>
      <c r="D5" s="359"/>
      <c r="E5" s="359"/>
      <c r="F5" s="359"/>
      <c r="G5" s="359"/>
      <c r="H5" s="359"/>
      <c r="I5" s="360"/>
      <c r="J5" s="368" t="s">
        <v>36</v>
      </c>
      <c r="K5" s="369"/>
      <c r="L5" s="369"/>
      <c r="M5" s="369"/>
      <c r="N5" s="369"/>
      <c r="O5" s="369"/>
      <c r="P5" s="369"/>
      <c r="Q5" s="369"/>
      <c r="R5" s="369"/>
      <c r="S5" s="369"/>
      <c r="T5" s="369"/>
      <c r="U5" s="369"/>
      <c r="V5" s="370"/>
      <c r="W5" s="389" t="s">
        <v>10</v>
      </c>
      <c r="X5" s="389"/>
      <c r="Y5" s="389"/>
      <c r="Z5" s="389" t="s">
        <v>23</v>
      </c>
      <c r="AA5" s="389"/>
      <c r="AB5" s="389"/>
      <c r="AC5" s="389"/>
      <c r="AD5" s="389"/>
      <c r="AE5" s="389"/>
      <c r="AF5" s="389"/>
      <c r="AG5" s="389"/>
      <c r="AH5" s="389"/>
      <c r="AI5" s="48"/>
      <c r="AK5" t="s">
        <v>249</v>
      </c>
      <c r="AL5" t="s">
        <v>375</v>
      </c>
      <c r="AN5" s="189" t="str">
        <f>IF(C6&gt;0,C6,"")</f>
        <v/>
      </c>
    </row>
    <row r="6" spans="1:50" ht="18" customHeight="1">
      <c r="A6" s="48"/>
      <c r="B6" s="51"/>
      <c r="C6" s="361"/>
      <c r="D6" s="362"/>
      <c r="E6" s="362"/>
      <c r="F6" s="362"/>
      <c r="G6" s="362"/>
      <c r="H6" s="362"/>
      <c r="I6" s="363"/>
      <c r="J6" s="367"/>
      <c r="K6" s="367"/>
      <c r="L6" s="367"/>
      <c r="M6" s="367"/>
      <c r="N6" s="367"/>
      <c r="O6" s="367"/>
      <c r="P6" s="367"/>
      <c r="Q6" s="367"/>
      <c r="R6" s="367"/>
      <c r="S6" s="367"/>
      <c r="T6" s="367"/>
      <c r="U6" s="367"/>
      <c r="V6" s="367"/>
      <c r="W6" s="389" t="s">
        <v>22</v>
      </c>
      <c r="X6" s="389"/>
      <c r="Y6" s="389"/>
      <c r="Z6" s="389" t="s">
        <v>24</v>
      </c>
      <c r="AA6" s="389"/>
      <c r="AB6" s="389"/>
      <c r="AC6" s="389" t="s">
        <v>25</v>
      </c>
      <c r="AD6" s="389"/>
      <c r="AE6" s="389"/>
      <c r="AF6" s="389" t="s">
        <v>26</v>
      </c>
      <c r="AG6" s="389"/>
      <c r="AH6" s="389"/>
      <c r="AI6" s="48"/>
      <c r="AL6" t="s">
        <v>370</v>
      </c>
      <c r="AN6" s="189" t="str">
        <f>IF(J6&gt;0,J6,"")</f>
        <v/>
      </c>
    </row>
    <row r="7" spans="1:50" ht="18" customHeight="1" thickBot="1">
      <c r="A7" s="48"/>
      <c r="B7" s="51"/>
      <c r="C7" s="364"/>
      <c r="D7" s="365"/>
      <c r="E7" s="365"/>
      <c r="F7" s="365"/>
      <c r="G7" s="365"/>
      <c r="H7" s="365"/>
      <c r="I7" s="366"/>
      <c r="J7" s="367"/>
      <c r="K7" s="367"/>
      <c r="L7" s="367"/>
      <c r="M7" s="367"/>
      <c r="N7" s="367"/>
      <c r="O7" s="367"/>
      <c r="P7" s="367"/>
      <c r="Q7" s="367"/>
      <c r="R7" s="367"/>
      <c r="S7" s="367"/>
      <c r="T7" s="367"/>
      <c r="U7" s="367"/>
      <c r="V7" s="367"/>
      <c r="W7" s="372"/>
      <c r="X7" s="372"/>
      <c r="Y7" s="372"/>
      <c r="Z7" s="372"/>
      <c r="AA7" s="372"/>
      <c r="AB7" s="372"/>
      <c r="AC7" s="372"/>
      <c r="AD7" s="372"/>
      <c r="AE7" s="372"/>
      <c r="AF7" s="372"/>
      <c r="AG7" s="372"/>
      <c r="AH7" s="372"/>
      <c r="AI7" s="48"/>
      <c r="AL7" t="s">
        <v>371</v>
      </c>
      <c r="AN7" s="189" t="str">
        <f>IF(W7="","",W7)</f>
        <v/>
      </c>
    </row>
    <row r="8" spans="1:50" s="75" customFormat="1" ht="18" customHeight="1" thickBot="1">
      <c r="A8" s="51"/>
      <c r="B8" s="74"/>
      <c r="C8" s="51"/>
      <c r="D8" s="374" t="s">
        <v>242</v>
      </c>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51"/>
      <c r="AL8" s="75" t="s">
        <v>372</v>
      </c>
      <c r="AN8" s="189" t="str">
        <f>IF(Z7="","",Z7)</f>
        <v/>
      </c>
      <c r="AO8" s="192">
        <f>SUM(AN8:AN11)</f>
        <v>0</v>
      </c>
      <c r="AP8" s="121" t="s">
        <v>248</v>
      </c>
      <c r="AQ8"/>
    </row>
    <row r="9" spans="1:50" ht="14.25" thickBot="1">
      <c r="A9" s="54"/>
      <c r="B9" s="59"/>
      <c r="C9" s="59"/>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54"/>
      <c r="AL9" t="s">
        <v>373</v>
      </c>
      <c r="AN9" s="189" t="str">
        <f>IF(AC7="","",AC7)</f>
        <v/>
      </c>
      <c r="AO9" s="193" t="str">
        <f>IF(W7=AO8,"",1)</f>
        <v/>
      </c>
      <c r="AP9" s="136" t="s">
        <v>247</v>
      </c>
      <c r="AQ9" s="75"/>
    </row>
    <row r="10" spans="1:50">
      <c r="A10" s="54"/>
      <c r="B10" s="54"/>
      <c r="C10" s="54"/>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54"/>
    </row>
    <row r="11" spans="1:50" ht="18" customHeight="1">
      <c r="A11" s="48"/>
      <c r="B11" s="51"/>
      <c r="C11" s="389" t="s">
        <v>21</v>
      </c>
      <c r="D11" s="389"/>
      <c r="E11" s="389"/>
      <c r="F11" s="389"/>
      <c r="G11" s="389"/>
      <c r="H11" s="389"/>
      <c r="I11" s="389"/>
      <c r="J11" s="389"/>
      <c r="K11" s="389" t="s">
        <v>185</v>
      </c>
      <c r="L11" s="389"/>
      <c r="M11" s="389"/>
      <c r="N11" s="389"/>
      <c r="O11" s="389"/>
      <c r="P11" s="389"/>
      <c r="Q11" s="389"/>
      <c r="R11" s="389"/>
      <c r="S11" s="389"/>
      <c r="T11" s="389"/>
      <c r="U11" s="389"/>
      <c r="V11" s="389"/>
      <c r="W11" s="389"/>
      <c r="X11" s="389"/>
      <c r="Y11" s="389"/>
      <c r="Z11" s="389"/>
      <c r="AA11" s="389"/>
      <c r="AB11" s="389"/>
      <c r="AC11" s="389"/>
      <c r="AD11" s="389"/>
      <c r="AE11" s="389" t="s">
        <v>27</v>
      </c>
      <c r="AF11" s="389"/>
      <c r="AG11" s="389"/>
      <c r="AH11" s="389"/>
      <c r="AI11" s="48"/>
      <c r="AL11" t="s">
        <v>374</v>
      </c>
      <c r="AN11" s="189" t="str">
        <f>IF(AF7="","",AF7)</f>
        <v/>
      </c>
    </row>
    <row r="12" spans="1:50" ht="18" customHeight="1">
      <c r="A12" s="48"/>
      <c r="B12" s="52"/>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72"/>
      <c r="AF12" s="372"/>
      <c r="AG12" s="372"/>
      <c r="AH12" s="372"/>
      <c r="AI12" s="48"/>
      <c r="AK12" t="s">
        <v>250</v>
      </c>
      <c r="AL12" s="137">
        <v>1</v>
      </c>
      <c r="AM12" s="138" t="s">
        <v>251</v>
      </c>
      <c r="AN12" s="189" t="str">
        <f>IF(C12&gt;0,C12,"")</f>
        <v/>
      </c>
    </row>
    <row r="13" spans="1:50" ht="18" customHeight="1">
      <c r="A13" s="48"/>
      <c r="B13" s="52"/>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72"/>
      <c r="AF13" s="372"/>
      <c r="AG13" s="372"/>
      <c r="AH13" s="372"/>
      <c r="AI13" s="48"/>
      <c r="AL13" s="139"/>
      <c r="AM13" s="140" t="s">
        <v>252</v>
      </c>
      <c r="AN13" s="189" t="str">
        <f>IF(K12&gt;0,K12,"")</f>
        <v/>
      </c>
    </row>
    <row r="14" spans="1:50" ht="18" customHeight="1">
      <c r="A14" s="115"/>
      <c r="B14" s="68"/>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72"/>
      <c r="AF14" s="372"/>
      <c r="AG14" s="372"/>
      <c r="AH14" s="372"/>
      <c r="AI14" s="115"/>
      <c r="AK14" s="121"/>
      <c r="AL14" s="141"/>
      <c r="AM14" s="142" t="s">
        <v>253</v>
      </c>
      <c r="AN14" s="189" t="str">
        <f>IF(AE12="","",AE12)</f>
        <v/>
      </c>
      <c r="AO14" s="121"/>
      <c r="AP14" s="121"/>
      <c r="AQ14" s="121"/>
      <c r="AR14" s="121"/>
      <c r="AS14" s="121"/>
      <c r="AT14" s="121"/>
      <c r="AU14" s="121"/>
      <c r="AV14" s="121"/>
      <c r="AW14" s="121"/>
    </row>
    <row r="15" spans="1:50">
      <c r="A15" s="48"/>
      <c r="B15" s="53"/>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48"/>
      <c r="AC15" s="48"/>
      <c r="AD15" s="48"/>
      <c r="AE15" s="48"/>
      <c r="AF15" s="48"/>
      <c r="AG15" s="48"/>
      <c r="AH15" s="48"/>
      <c r="AI15" s="48"/>
      <c r="AK15" s="121"/>
      <c r="AL15" s="143">
        <v>2</v>
      </c>
      <c r="AM15" s="138" t="s">
        <v>251</v>
      </c>
      <c r="AN15" s="189" t="str">
        <f>IF(C13&gt;0,C13,"")</f>
        <v/>
      </c>
      <c r="AO15" s="121"/>
      <c r="AP15" s="121"/>
      <c r="AQ15" s="121"/>
      <c r="AR15" s="121"/>
      <c r="AS15" s="121"/>
      <c r="AT15" s="121"/>
      <c r="AU15" s="121"/>
      <c r="AV15" s="121"/>
      <c r="AW15" s="121"/>
      <c r="AX15" s="121"/>
    </row>
    <row r="16" spans="1:50" s="121" customFormat="1" ht="14.25" customHeight="1">
      <c r="A16" s="46"/>
      <c r="B16" s="355" t="s">
        <v>1</v>
      </c>
      <c r="C16" s="355"/>
      <c r="D16" s="354" t="s">
        <v>35</v>
      </c>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46"/>
      <c r="AL16" s="144"/>
      <c r="AM16" s="140" t="s">
        <v>252</v>
      </c>
      <c r="AN16" s="189" t="str">
        <f>IF(K13&gt;D130,K13,"")</f>
        <v/>
      </c>
    </row>
    <row r="17" spans="1:50" s="121" customFormat="1">
      <c r="A17" s="46"/>
      <c r="B17" s="66"/>
      <c r="C17" s="66"/>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46"/>
      <c r="AL17" s="141"/>
      <c r="AM17" s="142" t="s">
        <v>253</v>
      </c>
      <c r="AN17" s="189" t="str">
        <f>IF(AE13="","",AE13)</f>
        <v/>
      </c>
    </row>
    <row r="18" spans="1:50" s="121" customFormat="1" ht="18" customHeight="1">
      <c r="A18" s="46"/>
      <c r="B18" s="188"/>
      <c r="C18" s="371" t="s">
        <v>28</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124"/>
      <c r="AH18" s="124"/>
      <c r="AI18" s="46"/>
      <c r="AL18" s="143">
        <v>3</v>
      </c>
      <c r="AM18" s="138" t="s">
        <v>251</v>
      </c>
      <c r="AN18" s="189" t="str">
        <f>IF(C14&gt;0,C14,"")</f>
        <v/>
      </c>
    </row>
    <row r="19" spans="1:50" s="121" customFormat="1" ht="18" customHeight="1">
      <c r="A19" s="46"/>
      <c r="B19" s="145"/>
      <c r="C19" s="371" t="s">
        <v>29</v>
      </c>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46"/>
      <c r="AH19" s="46"/>
      <c r="AI19" s="46"/>
      <c r="AL19" s="144"/>
      <c r="AM19" s="140" t="s">
        <v>252</v>
      </c>
      <c r="AN19" s="189" t="str">
        <f>IF(K14&gt;D133,K14,"")</f>
        <v/>
      </c>
    </row>
    <row r="20" spans="1:50" s="121" customFormat="1" ht="18" customHeight="1" thickBot="1">
      <c r="A20" s="46"/>
      <c r="B20" s="145"/>
      <c r="C20" s="371" t="s">
        <v>395</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46"/>
      <c r="AH20" s="46"/>
      <c r="AI20" s="46"/>
      <c r="AL20" s="141"/>
      <c r="AM20" s="142" t="s">
        <v>27</v>
      </c>
      <c r="AN20" s="189" t="str">
        <f>IF(AE14="","",AE14)</f>
        <v/>
      </c>
    </row>
    <row r="21" spans="1:50" s="121" customFormat="1" ht="18" customHeight="1" thickBot="1">
      <c r="A21" s="46"/>
      <c r="B21" s="188"/>
      <c r="C21" s="371" t="s">
        <v>30</v>
      </c>
      <c r="D21" s="371"/>
      <c r="E21" s="371"/>
      <c r="F21" s="371"/>
      <c r="G21" s="371"/>
      <c r="H21" s="120" t="s">
        <v>31</v>
      </c>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46" t="s">
        <v>32</v>
      </c>
      <c r="AH21" s="46"/>
      <c r="AI21" s="46"/>
      <c r="AK21" t="s">
        <v>254</v>
      </c>
      <c r="AN21" s="190" t="str">
        <f>CONCATENATE(AP22,AQ22,AR22,AS22)</f>
        <v/>
      </c>
      <c r="AO21" s="194">
        <f>COUNT(AP22:AS22)</f>
        <v>0</v>
      </c>
      <c r="AP21" s="195" t="b">
        <v>0</v>
      </c>
      <c r="AQ21" s="196" t="b">
        <v>0</v>
      </c>
      <c r="AR21" s="196" t="b">
        <v>0</v>
      </c>
      <c r="AS21" s="197" t="b">
        <v>0</v>
      </c>
      <c r="AT21" t="s">
        <v>257</v>
      </c>
      <c r="AU21" s="121" t="s">
        <v>398</v>
      </c>
      <c r="AX21"/>
    </row>
    <row r="22" spans="1:50" ht="18" customHeight="1" thickBot="1">
      <c r="A22" s="48"/>
      <c r="B22" s="49"/>
      <c r="C22" s="357" t="s">
        <v>34</v>
      </c>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48"/>
      <c r="AK22" s="121"/>
      <c r="AL22" s="121" t="s">
        <v>377</v>
      </c>
      <c r="AM22" s="121"/>
      <c r="AN22" s="189" t="str">
        <f>IF(I21="","",I21)</f>
        <v/>
      </c>
      <c r="AO22" s="146"/>
      <c r="AP22" s="198" t="str">
        <f>IF(AP21=FALSE,"",1)</f>
        <v/>
      </c>
      <c r="AQ22" s="199" t="str">
        <f>IF(AQ21=FALSE,"",2)</f>
        <v/>
      </c>
      <c r="AR22" s="199" t="str">
        <f>IF(AR21=FALSE,"",3)</f>
        <v/>
      </c>
      <c r="AS22" s="200" t="str">
        <f>IF(AS21=FALSE,"",4)</f>
        <v/>
      </c>
      <c r="AT22" s="201" t="str">
        <f>IF(AS22="",IF(AN22="","",1),"")</f>
        <v/>
      </c>
      <c r="AU22" s="307" t="str">
        <f>IF(AN21="4",IF(AN22="",1,""),"")</f>
        <v/>
      </c>
      <c r="AV22" s="121"/>
      <c r="AW22" s="121"/>
    </row>
    <row r="23" spans="1:50" ht="18" customHeight="1">
      <c r="A23" s="48"/>
      <c r="B23" s="51"/>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48"/>
      <c r="AL23" s="121" t="s">
        <v>255</v>
      </c>
      <c r="AM23" s="121"/>
      <c r="AN23" s="191" t="str">
        <f>IF(C24="","",C24)</f>
        <v/>
      </c>
    </row>
    <row r="24" spans="1:50">
      <c r="A24" s="48"/>
      <c r="B24" s="51"/>
      <c r="C24" s="391"/>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3"/>
      <c r="AI24" s="48"/>
    </row>
    <row r="25" spans="1:50">
      <c r="A25" s="48"/>
      <c r="B25" s="51"/>
      <c r="C25" s="394"/>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6"/>
      <c r="AI25" s="48"/>
    </row>
    <row r="26" spans="1:50">
      <c r="A26" s="48"/>
      <c r="B26" s="53"/>
      <c r="C26" s="394"/>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6"/>
      <c r="AI26" s="48"/>
    </row>
    <row r="27" spans="1:50">
      <c r="A27" s="54"/>
      <c r="B27" s="57"/>
      <c r="C27" s="394"/>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6"/>
      <c r="AI27" s="54"/>
    </row>
    <row r="28" spans="1:50">
      <c r="A28" s="54"/>
      <c r="B28" s="59"/>
      <c r="C28" s="394"/>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6"/>
      <c r="AI28" s="54"/>
    </row>
    <row r="29" spans="1:50">
      <c r="A29" s="54"/>
      <c r="B29" s="59"/>
      <c r="C29" s="394"/>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6"/>
      <c r="AI29" s="54"/>
    </row>
    <row r="30" spans="1:50">
      <c r="A30" s="48"/>
      <c r="B30" s="53"/>
      <c r="C30" s="394"/>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6"/>
      <c r="AI30" s="48"/>
    </row>
    <row r="31" spans="1:50">
      <c r="A31" s="54"/>
      <c r="B31" s="68"/>
      <c r="C31" s="397"/>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9"/>
      <c r="AI31" s="54"/>
    </row>
    <row r="32" spans="1:50">
      <c r="A32" s="48"/>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48"/>
      <c r="AC32" s="48"/>
      <c r="AD32" s="48"/>
      <c r="AE32" s="48"/>
      <c r="AF32" s="48"/>
      <c r="AG32" s="48"/>
      <c r="AI32" s="48"/>
    </row>
    <row r="33" spans="1:3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1:35">
      <c r="A34" s="54"/>
      <c r="B34" s="59"/>
      <c r="C34" s="59"/>
      <c r="D34" s="59"/>
      <c r="E34" s="59"/>
      <c r="F34" s="59"/>
      <c r="G34" s="59"/>
      <c r="H34" s="59"/>
      <c r="I34" s="59"/>
      <c r="J34" s="59"/>
      <c r="K34" s="59"/>
      <c r="L34" s="56"/>
      <c r="M34" s="56"/>
      <c r="N34" s="56"/>
      <c r="O34" s="56"/>
      <c r="P34" s="56"/>
      <c r="Q34" s="56"/>
      <c r="R34" s="56"/>
      <c r="S34" s="56"/>
      <c r="T34" s="56"/>
      <c r="U34" s="56"/>
      <c r="V34" s="56"/>
      <c r="W34" s="56"/>
      <c r="X34" s="56"/>
      <c r="Y34" s="56"/>
      <c r="Z34" s="56"/>
      <c r="AA34" s="56"/>
      <c r="AB34" s="54"/>
      <c r="AC34" s="54"/>
      <c r="AD34" s="54"/>
      <c r="AE34" s="54"/>
      <c r="AF34" s="54"/>
      <c r="AG34" s="54"/>
      <c r="AH34" s="54"/>
      <c r="AI34" s="54"/>
    </row>
    <row r="35" spans="1:35">
      <c r="A35" s="54"/>
      <c r="B35" s="59"/>
      <c r="C35" s="59"/>
      <c r="D35" s="59"/>
      <c r="E35" s="59"/>
      <c r="F35" s="59"/>
      <c r="G35" s="59"/>
      <c r="H35" s="59"/>
      <c r="I35" s="59"/>
      <c r="J35" s="59"/>
      <c r="K35" s="59"/>
      <c r="L35" s="56"/>
      <c r="M35" s="56"/>
      <c r="N35" s="56"/>
      <c r="O35" s="56"/>
      <c r="P35" s="56"/>
      <c r="Q35" s="56"/>
      <c r="R35" s="56"/>
      <c r="S35" s="56"/>
      <c r="T35" s="56"/>
      <c r="U35" s="56"/>
      <c r="V35" s="56"/>
      <c r="W35" s="56"/>
      <c r="X35" s="56"/>
      <c r="Y35" s="56"/>
      <c r="Z35" s="56"/>
      <c r="AA35" s="56"/>
      <c r="AB35" s="54"/>
      <c r="AC35" s="54"/>
      <c r="AD35" s="54"/>
      <c r="AE35" s="54"/>
      <c r="AF35" s="54"/>
      <c r="AG35" s="54"/>
      <c r="AH35" s="54"/>
      <c r="AI35" s="54"/>
    </row>
    <row r="36" spans="1:35">
      <c r="A36" s="54"/>
      <c r="B36" s="55"/>
      <c r="C36" s="55"/>
      <c r="D36" s="55"/>
      <c r="E36" s="55"/>
      <c r="F36" s="55"/>
      <c r="G36" s="55"/>
      <c r="H36" s="55"/>
      <c r="I36" s="55"/>
      <c r="J36" s="55"/>
      <c r="K36" s="55"/>
      <c r="L36" s="56"/>
      <c r="M36" s="56"/>
      <c r="N36" s="56"/>
      <c r="O36" s="56"/>
      <c r="P36" s="56"/>
      <c r="Q36" s="56"/>
      <c r="R36" s="56"/>
      <c r="S36" s="56"/>
      <c r="T36" s="56"/>
      <c r="U36" s="56"/>
      <c r="V36" s="56"/>
      <c r="W36" s="56"/>
      <c r="X36" s="56"/>
      <c r="Y36" s="56"/>
      <c r="Z36" s="56"/>
      <c r="AA36" s="56"/>
      <c r="AB36" s="54"/>
      <c r="AC36" s="54"/>
      <c r="AD36" s="54"/>
      <c r="AE36" s="54"/>
      <c r="AF36" s="54"/>
      <c r="AG36" s="54"/>
      <c r="AH36" s="54"/>
      <c r="AI36" s="54"/>
    </row>
    <row r="37" spans="1:35">
      <c r="A37" s="54"/>
      <c r="B37" s="57"/>
      <c r="C37" s="57"/>
      <c r="D37" s="57"/>
      <c r="E37" s="57"/>
      <c r="F37" s="57"/>
      <c r="G37" s="57"/>
      <c r="H37" s="57"/>
      <c r="I37" s="57"/>
      <c r="J37" s="57"/>
      <c r="K37" s="57"/>
      <c r="L37" s="58"/>
      <c r="M37" s="58"/>
      <c r="N37" s="58"/>
      <c r="O37" s="58"/>
      <c r="P37" s="58"/>
      <c r="Q37" s="58"/>
      <c r="R37" s="58"/>
      <c r="S37" s="58"/>
      <c r="T37" s="58"/>
      <c r="U37" s="58"/>
      <c r="V37" s="58"/>
      <c r="W37" s="58"/>
      <c r="X37" s="58"/>
      <c r="Y37" s="58"/>
      <c r="Z37" s="58"/>
      <c r="AA37" s="58"/>
      <c r="AB37" s="54"/>
      <c r="AC37" s="54"/>
      <c r="AD37" s="54"/>
      <c r="AE37" s="54"/>
      <c r="AF37" s="54"/>
      <c r="AG37" s="54"/>
      <c r="AH37" s="54"/>
      <c r="AI37" s="54"/>
    </row>
    <row r="38" spans="1:35">
      <c r="A38" s="54"/>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54"/>
      <c r="AC38" s="54"/>
      <c r="AD38" s="54"/>
      <c r="AE38" s="54"/>
      <c r="AF38" s="54"/>
      <c r="AG38" s="54"/>
      <c r="AH38" s="54"/>
      <c r="AI38" s="54"/>
    </row>
    <row r="39" spans="1:35">
      <c r="A39" s="115"/>
      <c r="B39" s="57"/>
      <c r="C39" s="57"/>
      <c r="D39" s="57"/>
      <c r="E39" s="57"/>
      <c r="F39" s="64"/>
      <c r="G39" s="64"/>
      <c r="H39" s="64"/>
      <c r="I39" s="64"/>
      <c r="J39" s="64"/>
      <c r="K39" s="64"/>
      <c r="L39" s="57"/>
      <c r="M39" s="57"/>
      <c r="N39" s="57"/>
      <c r="O39" s="57"/>
      <c r="P39" s="57"/>
      <c r="Q39" s="59"/>
      <c r="R39" s="59"/>
      <c r="S39" s="59"/>
      <c r="T39" s="59"/>
      <c r="U39" s="59"/>
      <c r="V39" s="59"/>
      <c r="W39" s="59"/>
      <c r="X39" s="59"/>
      <c r="Y39" s="59"/>
      <c r="Z39" s="59"/>
      <c r="AA39" s="59"/>
      <c r="AB39" s="59"/>
      <c r="AC39" s="59"/>
      <c r="AD39" s="59"/>
      <c r="AE39" s="59"/>
      <c r="AF39" s="59"/>
      <c r="AG39" s="59"/>
      <c r="AH39" s="59"/>
      <c r="AI39" s="54"/>
    </row>
    <row r="40" spans="1:35">
      <c r="A40" s="115"/>
      <c r="B40" s="57"/>
      <c r="C40" s="57"/>
      <c r="D40" s="57"/>
      <c r="E40" s="57"/>
      <c r="F40" s="64"/>
      <c r="G40" s="64"/>
      <c r="H40" s="64"/>
      <c r="I40" s="64"/>
      <c r="J40" s="64"/>
      <c r="K40" s="64"/>
      <c r="L40" s="57"/>
      <c r="M40" s="57"/>
      <c r="N40" s="57"/>
      <c r="O40" s="57"/>
      <c r="P40" s="57"/>
      <c r="Q40" s="59"/>
      <c r="R40" s="59"/>
      <c r="S40" s="59"/>
      <c r="T40" s="59"/>
      <c r="U40" s="59"/>
      <c r="V40" s="59"/>
      <c r="W40" s="59"/>
      <c r="X40" s="59"/>
      <c r="Y40" s="59"/>
      <c r="Z40" s="59"/>
      <c r="AA40" s="59"/>
      <c r="AB40" s="59"/>
      <c r="AC40" s="59"/>
      <c r="AD40" s="59"/>
      <c r="AE40" s="59"/>
      <c r="AF40" s="59"/>
      <c r="AG40" s="59"/>
      <c r="AH40" s="59"/>
      <c r="AI40" s="54"/>
    </row>
    <row r="41" spans="1:35">
      <c r="A41" s="115"/>
      <c r="B41" s="57"/>
      <c r="C41" s="57"/>
      <c r="D41" s="57"/>
      <c r="E41" s="57"/>
      <c r="F41" s="57"/>
      <c r="G41" s="57"/>
      <c r="H41" s="57"/>
      <c r="I41" s="57"/>
      <c r="J41" s="57"/>
      <c r="K41" s="57"/>
      <c r="L41" s="57"/>
      <c r="M41" s="57"/>
      <c r="N41" s="57"/>
      <c r="O41" s="57"/>
      <c r="P41" s="57"/>
      <c r="Q41" s="58"/>
      <c r="R41" s="58"/>
      <c r="S41" s="58"/>
      <c r="T41" s="58"/>
      <c r="U41" s="58"/>
      <c r="V41" s="58"/>
      <c r="W41" s="58"/>
      <c r="X41" s="58"/>
      <c r="Y41" s="58"/>
      <c r="Z41" s="58"/>
      <c r="AA41" s="58"/>
      <c r="AB41" s="58"/>
      <c r="AC41" s="58"/>
      <c r="AD41" s="58"/>
      <c r="AE41" s="58"/>
      <c r="AF41" s="58"/>
      <c r="AG41" s="58"/>
      <c r="AH41" s="58"/>
      <c r="AI41" s="54"/>
    </row>
    <row r="42" spans="1:35">
      <c r="A42" s="115"/>
      <c r="B42" s="57"/>
      <c r="C42" s="57"/>
      <c r="D42" s="57"/>
      <c r="E42" s="57"/>
      <c r="F42" s="57"/>
      <c r="G42" s="57"/>
      <c r="H42" s="57"/>
      <c r="I42" s="57"/>
      <c r="J42" s="57"/>
      <c r="K42" s="57"/>
      <c r="L42" s="57"/>
      <c r="M42" s="57"/>
      <c r="N42" s="57"/>
      <c r="O42" s="57"/>
      <c r="P42" s="57"/>
      <c r="Q42" s="58"/>
      <c r="R42" s="58"/>
      <c r="S42" s="58"/>
      <c r="T42" s="58"/>
      <c r="U42" s="58"/>
      <c r="V42" s="58"/>
      <c r="W42" s="58"/>
      <c r="X42" s="58"/>
      <c r="Y42" s="58"/>
      <c r="Z42" s="58"/>
      <c r="AA42" s="58"/>
      <c r="AB42" s="58"/>
      <c r="AC42" s="58"/>
      <c r="AD42" s="58"/>
      <c r="AE42" s="58"/>
      <c r="AF42" s="58"/>
      <c r="AG42" s="58"/>
      <c r="AH42" s="58"/>
      <c r="AI42" s="54"/>
    </row>
    <row r="43" spans="1:35">
      <c r="A43" s="54"/>
      <c r="B43" s="57"/>
      <c r="C43" s="57"/>
      <c r="D43" s="57"/>
      <c r="E43" s="57"/>
      <c r="F43" s="57"/>
      <c r="G43" s="57"/>
      <c r="H43" s="57"/>
      <c r="I43" s="57"/>
      <c r="J43" s="57"/>
      <c r="K43" s="57"/>
      <c r="L43" s="58"/>
      <c r="M43" s="58"/>
      <c r="N43" s="58"/>
      <c r="O43" s="58"/>
      <c r="P43" s="58"/>
      <c r="Q43" s="58"/>
      <c r="R43" s="58"/>
      <c r="S43" s="58"/>
      <c r="T43" s="58"/>
      <c r="U43" s="58"/>
      <c r="V43" s="58"/>
      <c r="W43" s="58"/>
      <c r="X43" s="58"/>
      <c r="Y43" s="58"/>
      <c r="Z43" s="58"/>
      <c r="AA43" s="58"/>
      <c r="AB43" s="54"/>
      <c r="AC43" s="54"/>
      <c r="AD43" s="54"/>
      <c r="AE43" s="54"/>
      <c r="AF43" s="54"/>
      <c r="AG43" s="54"/>
      <c r="AH43" s="54"/>
      <c r="AI43" s="54"/>
    </row>
    <row r="44" spans="1:35">
      <c r="A44" s="54"/>
      <c r="B44" s="59"/>
      <c r="C44" s="59"/>
      <c r="D44" s="59"/>
      <c r="E44" s="59"/>
      <c r="F44" s="59"/>
      <c r="G44" s="59"/>
      <c r="H44" s="59"/>
      <c r="I44" s="59"/>
      <c r="J44" s="59"/>
      <c r="K44" s="59"/>
      <c r="L44" s="56"/>
      <c r="M44" s="56"/>
      <c r="N44" s="56"/>
      <c r="O44" s="56"/>
      <c r="P44" s="56"/>
      <c r="Q44" s="56"/>
      <c r="R44" s="56"/>
      <c r="S44" s="56"/>
      <c r="T44" s="56"/>
      <c r="U44" s="56"/>
      <c r="V44" s="56"/>
      <c r="W44" s="56"/>
      <c r="X44" s="56"/>
      <c r="Y44" s="56"/>
      <c r="Z44" s="56"/>
      <c r="AA44" s="56"/>
      <c r="AB44" s="54"/>
      <c r="AC44" s="54"/>
      <c r="AD44" s="54"/>
      <c r="AE44" s="54"/>
      <c r="AF44" s="54"/>
      <c r="AG44" s="54"/>
      <c r="AH44" s="54"/>
      <c r="AI44" s="54"/>
    </row>
    <row r="45" spans="1:3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row>
    <row r="46" spans="1:35">
      <c r="A46" s="54"/>
      <c r="B46" s="59"/>
      <c r="C46" s="59"/>
      <c r="D46" s="59"/>
      <c r="E46" s="59"/>
      <c r="F46" s="59"/>
      <c r="G46" s="59"/>
      <c r="H46" s="59"/>
      <c r="I46" s="59"/>
      <c r="J46" s="59"/>
      <c r="K46" s="59"/>
      <c r="L46" s="56"/>
      <c r="M46" s="56"/>
      <c r="N46" s="56"/>
      <c r="O46" s="56"/>
      <c r="P46" s="56"/>
      <c r="Q46" s="56"/>
      <c r="R46" s="56"/>
      <c r="S46" s="56"/>
      <c r="T46" s="56"/>
      <c r="U46" s="56"/>
      <c r="V46" s="56"/>
      <c r="W46" s="56"/>
      <c r="X46" s="56"/>
      <c r="Y46" s="56"/>
      <c r="Z46" s="56"/>
      <c r="AA46" s="56"/>
      <c r="AB46" s="54"/>
      <c r="AC46" s="54"/>
      <c r="AD46" s="54"/>
      <c r="AE46" s="54"/>
      <c r="AF46" s="54"/>
      <c r="AG46" s="54"/>
      <c r="AH46" s="54"/>
      <c r="AI46" s="54"/>
    </row>
    <row r="47" spans="1:35">
      <c r="A47" s="54"/>
      <c r="B47" s="59"/>
      <c r="C47" s="59"/>
      <c r="D47" s="59"/>
      <c r="E47" s="59"/>
      <c r="F47" s="59"/>
      <c r="G47" s="59"/>
      <c r="H47" s="59"/>
      <c r="I47" s="59"/>
      <c r="J47" s="59"/>
      <c r="K47" s="59"/>
      <c r="L47" s="56"/>
      <c r="M47" s="56"/>
      <c r="N47" s="56"/>
      <c r="O47" s="56"/>
      <c r="P47" s="56"/>
      <c r="Q47" s="56"/>
      <c r="R47" s="56"/>
      <c r="S47" s="56"/>
      <c r="T47" s="56"/>
      <c r="U47" s="56"/>
      <c r="V47" s="56"/>
      <c r="W47" s="56"/>
      <c r="X47" s="56"/>
      <c r="Y47" s="56"/>
      <c r="Z47" s="56"/>
      <c r="AA47" s="56"/>
      <c r="AB47" s="54"/>
      <c r="AC47" s="54"/>
      <c r="AD47" s="54"/>
      <c r="AE47" s="54"/>
      <c r="AF47" s="54"/>
      <c r="AG47" s="54"/>
      <c r="AH47" s="54"/>
      <c r="AI47" s="54"/>
    </row>
    <row r="48" spans="1:35">
      <c r="A48" s="54"/>
      <c r="B48" s="59"/>
      <c r="C48" s="59"/>
      <c r="D48" s="59"/>
      <c r="E48" s="59"/>
      <c r="F48" s="59"/>
      <c r="G48" s="59"/>
      <c r="H48" s="59"/>
      <c r="I48" s="59"/>
      <c r="J48" s="59"/>
      <c r="K48" s="59"/>
      <c r="L48" s="56"/>
      <c r="M48" s="56"/>
      <c r="N48" s="56"/>
      <c r="O48" s="56"/>
      <c r="P48" s="56"/>
      <c r="Q48" s="56"/>
      <c r="R48" s="56"/>
      <c r="S48" s="56"/>
      <c r="T48" s="56"/>
      <c r="U48" s="56"/>
      <c r="V48" s="56"/>
      <c r="W48" s="56"/>
      <c r="X48" s="56"/>
      <c r="Y48" s="56"/>
      <c r="Z48" s="56"/>
      <c r="AA48" s="56"/>
      <c r="AB48" s="54"/>
      <c r="AC48" s="54"/>
      <c r="AD48" s="54"/>
      <c r="AE48" s="54"/>
      <c r="AF48" s="54"/>
      <c r="AG48" s="54"/>
      <c r="AH48" s="54"/>
      <c r="AI48" s="54"/>
    </row>
    <row r="49" spans="1:50">
      <c r="A49" s="115"/>
      <c r="B49" s="59"/>
      <c r="C49" s="59"/>
      <c r="D49" s="59"/>
      <c r="E49" s="59"/>
      <c r="F49" s="59"/>
      <c r="G49" s="59"/>
      <c r="H49" s="59"/>
      <c r="I49" s="59"/>
      <c r="J49" s="59"/>
      <c r="K49" s="59"/>
      <c r="L49" s="56"/>
      <c r="M49" s="56"/>
      <c r="N49" s="56"/>
      <c r="O49" s="56"/>
      <c r="P49" s="56"/>
      <c r="Q49" s="56"/>
      <c r="R49" s="56"/>
      <c r="S49" s="56"/>
      <c r="T49" s="56"/>
      <c r="U49" s="56"/>
      <c r="V49" s="56"/>
      <c r="W49" s="56"/>
      <c r="X49" s="56"/>
      <c r="Y49" s="56"/>
      <c r="Z49" s="56"/>
      <c r="AA49" s="56"/>
      <c r="AB49" s="54"/>
      <c r="AC49" s="54"/>
      <c r="AD49" s="54"/>
      <c r="AE49" s="54"/>
      <c r="AF49" s="54"/>
      <c r="AG49" s="54"/>
      <c r="AH49" s="54"/>
      <c r="AI49" s="115"/>
    </row>
    <row r="50" spans="1:50">
      <c r="A50" s="83"/>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83"/>
    </row>
    <row r="51" spans="1:50">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row>
    <row r="52" spans="1:50">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row>
    <row r="53" spans="1:50">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row>
    <row r="54" spans="1:50" s="85" customFormat="1">
      <c r="A54" s="48"/>
      <c r="B54" s="53"/>
      <c r="C54" s="53"/>
      <c r="D54" s="53"/>
      <c r="E54" s="53"/>
      <c r="F54" s="53"/>
      <c r="G54" s="53"/>
      <c r="H54" s="53"/>
      <c r="I54" s="53"/>
      <c r="J54" s="53"/>
      <c r="K54" s="53"/>
      <c r="L54" s="53"/>
      <c r="M54" s="53"/>
      <c r="N54" s="53"/>
      <c r="O54" s="53"/>
      <c r="P54" s="53"/>
      <c r="Q54" s="53"/>
      <c r="R54" s="53"/>
      <c r="S54" s="53"/>
      <c r="T54" s="53"/>
      <c r="U54" s="53"/>
      <c r="V54" s="53"/>
      <c r="W54" s="53"/>
      <c r="X54" s="53"/>
      <c r="Y54" s="53"/>
      <c r="Z54" s="48"/>
      <c r="AA54" s="48"/>
      <c r="AB54" s="48"/>
      <c r="AC54" s="83"/>
      <c r="AD54" s="83"/>
      <c r="AE54" s="83"/>
      <c r="AF54" s="83"/>
      <c r="AG54" s="83"/>
      <c r="AH54" s="48"/>
      <c r="AI54" s="48"/>
    </row>
    <row r="55" spans="1:50">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50" ht="18" customHeight="1">
      <c r="A56" s="47"/>
      <c r="B56" s="355" t="s">
        <v>218</v>
      </c>
      <c r="C56" s="355"/>
      <c r="D56" s="354" t="s">
        <v>37</v>
      </c>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83"/>
    </row>
    <row r="57" spans="1:50" s="75" customFormat="1" ht="18" customHeight="1">
      <c r="A57" s="67"/>
      <c r="B57" s="66"/>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67"/>
    </row>
    <row r="58" spans="1:50" s="44" customFormat="1" ht="18" customHeight="1">
      <c r="A58" s="48"/>
      <c r="B58" s="48"/>
      <c r="C58" s="76">
        <v>0</v>
      </c>
      <c r="D58" s="77" t="s">
        <v>38</v>
      </c>
      <c r="E58" s="77" t="s">
        <v>40</v>
      </c>
      <c r="F58" s="78"/>
      <c r="G58" s="70"/>
      <c r="H58" s="70"/>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50" ht="18" customHeight="1" thickBot="1">
      <c r="A59" s="48"/>
      <c r="B59" s="48"/>
      <c r="C59" s="76">
        <v>1</v>
      </c>
      <c r="D59" s="77" t="s">
        <v>39</v>
      </c>
      <c r="E59" s="77" t="s">
        <v>41</v>
      </c>
      <c r="F59" s="79"/>
      <c r="G59" s="80"/>
      <c r="H59" s="80"/>
      <c r="I59" s="47"/>
      <c r="J59" s="47"/>
      <c r="K59" s="47"/>
      <c r="L59" s="47"/>
      <c r="M59" s="47"/>
      <c r="N59" s="47"/>
      <c r="O59" s="47"/>
      <c r="P59" s="47"/>
      <c r="Q59" s="47"/>
      <c r="R59" s="47"/>
      <c r="S59" s="47"/>
      <c r="T59" s="47"/>
      <c r="U59" s="47"/>
      <c r="V59" s="47"/>
      <c r="W59" s="47"/>
      <c r="X59" s="47"/>
      <c r="Y59" s="47"/>
      <c r="Z59" s="47"/>
      <c r="AA59" s="47"/>
      <c r="AB59" s="47"/>
      <c r="AC59" s="48"/>
      <c r="AD59" s="48"/>
      <c r="AE59" s="48"/>
      <c r="AF59" s="48"/>
      <c r="AG59" s="48"/>
      <c r="AH59" s="48"/>
      <c r="AI59" s="48"/>
    </row>
    <row r="60" spans="1:50" ht="18" customHeight="1" thickBot="1">
      <c r="A60" s="48"/>
      <c r="B60" s="48"/>
      <c r="C60" s="76">
        <v>2</v>
      </c>
      <c r="D60" s="77" t="s">
        <v>38</v>
      </c>
      <c r="E60" s="77" t="s">
        <v>42</v>
      </c>
      <c r="F60" s="76"/>
      <c r="G60" s="69"/>
      <c r="H60" s="69"/>
      <c r="I60" s="60"/>
      <c r="J60" s="60"/>
      <c r="K60" s="60"/>
      <c r="L60" s="60"/>
      <c r="M60" s="60"/>
      <c r="N60" s="60"/>
      <c r="O60" s="60"/>
      <c r="P60" s="60"/>
      <c r="Q60" s="60"/>
      <c r="R60" s="60"/>
      <c r="S60" s="60"/>
      <c r="T60" s="60"/>
      <c r="U60" s="60"/>
      <c r="V60" s="60"/>
      <c r="W60" s="60"/>
      <c r="X60" s="60"/>
      <c r="Y60" s="60"/>
      <c r="Z60" s="60"/>
      <c r="AA60" s="60"/>
      <c r="AB60" s="60"/>
      <c r="AC60" s="48"/>
      <c r="AD60" s="48"/>
      <c r="AE60" s="48"/>
      <c r="AF60" s="48"/>
      <c r="AG60" s="48"/>
      <c r="AH60" s="48"/>
      <c r="AI60" s="48"/>
      <c r="AV60" s="151" t="s">
        <v>256</v>
      </c>
      <c r="AW60" s="152"/>
      <c r="AX60" s="135"/>
    </row>
    <row r="61" spans="1:50" ht="18" customHeight="1" thickBot="1">
      <c r="A61" s="48"/>
      <c r="B61" s="48"/>
      <c r="C61" s="390" t="s">
        <v>43</v>
      </c>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89">
        <v>0</v>
      </c>
      <c r="AD61" s="389"/>
      <c r="AE61" s="389">
        <v>1</v>
      </c>
      <c r="AF61" s="358"/>
      <c r="AG61" s="389">
        <v>2</v>
      </c>
      <c r="AH61" s="389"/>
      <c r="AI61" s="48"/>
      <c r="AS61" s="150">
        <v>0</v>
      </c>
      <c r="AT61" s="150">
        <v>1</v>
      </c>
      <c r="AU61" s="150">
        <v>2</v>
      </c>
      <c r="AV61" s="150">
        <v>1</v>
      </c>
      <c r="AW61" s="150">
        <v>2</v>
      </c>
      <c r="AX61" s="150">
        <v>3</v>
      </c>
    </row>
    <row r="62" spans="1:50" ht="18" customHeight="1">
      <c r="A62" s="48"/>
      <c r="B62" s="48"/>
      <c r="C62" s="383" t="s">
        <v>44</v>
      </c>
      <c r="D62" s="384"/>
      <c r="E62" s="387" t="s">
        <v>58</v>
      </c>
      <c r="F62" s="387"/>
      <c r="G62" s="387"/>
      <c r="H62" s="387"/>
      <c r="I62" s="387"/>
      <c r="J62" s="387"/>
      <c r="K62" s="387"/>
      <c r="L62" s="387"/>
      <c r="M62" s="387"/>
      <c r="N62" s="387"/>
      <c r="O62" s="387"/>
      <c r="P62" s="387"/>
      <c r="Q62" s="387"/>
      <c r="R62" s="387"/>
      <c r="S62" s="387"/>
      <c r="T62" s="387"/>
      <c r="U62" s="387"/>
      <c r="V62" s="387"/>
      <c r="W62" s="387"/>
      <c r="X62" s="387"/>
      <c r="Y62" s="387"/>
      <c r="Z62" s="387"/>
      <c r="AA62" s="387"/>
      <c r="AB62" s="388"/>
      <c r="AC62" s="385"/>
      <c r="AD62" s="386"/>
      <c r="AE62" s="385"/>
      <c r="AF62" s="386"/>
      <c r="AG62" s="385"/>
      <c r="AH62" s="386"/>
      <c r="AI62" s="48"/>
      <c r="AK62" t="s">
        <v>254</v>
      </c>
      <c r="AL62" s="121">
        <v>1</v>
      </c>
      <c r="AM62" s="121"/>
      <c r="AN62" s="202" t="str">
        <f>CONCATENATE(AV62,AW62,AX62)</f>
        <v/>
      </c>
      <c r="AO62" s="203">
        <f>COUNT(AS62:AU62)</f>
        <v>0</v>
      </c>
      <c r="AP62" s="204" t="b">
        <v>0</v>
      </c>
      <c r="AQ62" s="204" t="b">
        <v>0</v>
      </c>
      <c r="AR62" s="204" t="b">
        <v>0</v>
      </c>
      <c r="AS62" s="195" t="str">
        <f>IF(AP62=FALSE,"",0)</f>
        <v/>
      </c>
      <c r="AT62" s="196" t="str">
        <f>IF(AQ62=FALSE,"",1)</f>
        <v/>
      </c>
      <c r="AU62" s="196" t="str">
        <f>IF(AR62=FALSE,"",2)</f>
        <v/>
      </c>
      <c r="AV62" s="195" t="str">
        <f>IF(AP62=FALSE,"",1)</f>
        <v/>
      </c>
      <c r="AW62" s="196" t="str">
        <f>IF(AQ62=FALSE,"",2)</f>
        <v/>
      </c>
      <c r="AX62" s="197" t="str">
        <f>IF(AR62=FALSE,"",3)</f>
        <v/>
      </c>
    </row>
    <row r="63" spans="1:50" ht="18" customHeight="1">
      <c r="A63" s="48"/>
      <c r="B63" s="48"/>
      <c r="C63" s="383" t="s">
        <v>45</v>
      </c>
      <c r="D63" s="384"/>
      <c r="E63" s="387" t="s">
        <v>59</v>
      </c>
      <c r="F63" s="387"/>
      <c r="G63" s="387"/>
      <c r="H63" s="387"/>
      <c r="I63" s="387"/>
      <c r="J63" s="387"/>
      <c r="K63" s="387"/>
      <c r="L63" s="387"/>
      <c r="M63" s="387"/>
      <c r="N63" s="387"/>
      <c r="O63" s="387"/>
      <c r="P63" s="387"/>
      <c r="Q63" s="387"/>
      <c r="R63" s="387"/>
      <c r="S63" s="387"/>
      <c r="T63" s="387"/>
      <c r="U63" s="387"/>
      <c r="V63" s="387"/>
      <c r="W63" s="387"/>
      <c r="X63" s="387"/>
      <c r="Y63" s="387"/>
      <c r="Z63" s="387"/>
      <c r="AA63" s="387"/>
      <c r="AB63" s="388"/>
      <c r="AC63" s="385"/>
      <c r="AD63" s="386"/>
      <c r="AE63" s="385"/>
      <c r="AF63" s="386"/>
      <c r="AG63" s="385"/>
      <c r="AH63" s="386"/>
      <c r="AI63" s="48"/>
      <c r="AK63" s="121"/>
      <c r="AL63" s="121">
        <v>2</v>
      </c>
      <c r="AM63" s="121"/>
      <c r="AN63" s="202" t="str">
        <f t="shared" ref="AN63:AN72" si="0">CONCATENATE(AV63,AW63,AX63)</f>
        <v/>
      </c>
      <c r="AO63" s="205">
        <f t="shared" ref="AO63:AO75" si="1">COUNT(AS63:AU63)</f>
        <v>0</v>
      </c>
      <c r="AP63" s="206" t="b">
        <v>0</v>
      </c>
      <c r="AQ63" s="206" t="b">
        <v>0</v>
      </c>
      <c r="AR63" s="206" t="b">
        <v>0</v>
      </c>
      <c r="AS63" s="207" t="str">
        <f t="shared" ref="AS63:AS75" si="2">IF(AP63=FALSE,"",0)</f>
        <v/>
      </c>
      <c r="AT63" s="208" t="str">
        <f t="shared" ref="AT63:AT75" si="3">IF(AQ63=FALSE,"",1)</f>
        <v/>
      </c>
      <c r="AU63" s="208" t="str">
        <f t="shared" ref="AU63:AU75" si="4">IF(AR63=FALSE,"",2)</f>
        <v/>
      </c>
      <c r="AV63" s="207" t="str">
        <f t="shared" ref="AV63:AV75" si="5">IF(AP63=FALSE,"",1)</f>
        <v/>
      </c>
      <c r="AW63" s="208" t="str">
        <f t="shared" ref="AW63:AW75" si="6">IF(AQ63=FALSE,"",2)</f>
        <v/>
      </c>
      <c r="AX63" s="209" t="str">
        <f t="shared" ref="AX63:AX75" si="7">IF(AR63=FALSE,"",3)</f>
        <v/>
      </c>
    </row>
    <row r="64" spans="1:50" ht="18" customHeight="1">
      <c r="A64" s="48"/>
      <c r="B64" s="48"/>
      <c r="C64" s="383" t="s">
        <v>46</v>
      </c>
      <c r="D64" s="384"/>
      <c r="E64" s="387" t="s">
        <v>68</v>
      </c>
      <c r="F64" s="387"/>
      <c r="G64" s="387"/>
      <c r="H64" s="387"/>
      <c r="I64" s="387"/>
      <c r="J64" s="387"/>
      <c r="K64" s="387"/>
      <c r="L64" s="387"/>
      <c r="M64" s="387"/>
      <c r="N64" s="387"/>
      <c r="O64" s="387"/>
      <c r="P64" s="387"/>
      <c r="Q64" s="387"/>
      <c r="R64" s="387"/>
      <c r="S64" s="387"/>
      <c r="T64" s="387"/>
      <c r="U64" s="387"/>
      <c r="V64" s="387"/>
      <c r="W64" s="387"/>
      <c r="X64" s="387"/>
      <c r="Y64" s="387"/>
      <c r="Z64" s="387"/>
      <c r="AA64" s="387"/>
      <c r="AB64" s="388"/>
      <c r="AC64" s="385"/>
      <c r="AD64" s="386"/>
      <c r="AE64" s="385"/>
      <c r="AF64" s="386"/>
      <c r="AG64" s="385"/>
      <c r="AH64" s="386"/>
      <c r="AI64" s="48"/>
      <c r="AL64" s="121">
        <v>3</v>
      </c>
      <c r="AN64" s="202" t="str">
        <f t="shared" si="0"/>
        <v/>
      </c>
      <c r="AO64" s="205">
        <f t="shared" si="1"/>
        <v>0</v>
      </c>
      <c r="AP64" s="206" t="b">
        <v>0</v>
      </c>
      <c r="AQ64" s="206" t="b">
        <v>0</v>
      </c>
      <c r="AR64" s="206" t="b">
        <v>0</v>
      </c>
      <c r="AS64" s="207" t="str">
        <f t="shared" si="2"/>
        <v/>
      </c>
      <c r="AT64" s="208" t="str">
        <f t="shared" si="3"/>
        <v/>
      </c>
      <c r="AU64" s="208" t="str">
        <f t="shared" si="4"/>
        <v/>
      </c>
      <c r="AV64" s="207" t="str">
        <f t="shared" si="5"/>
        <v/>
      </c>
      <c r="AW64" s="208" t="str">
        <f t="shared" si="6"/>
        <v/>
      </c>
      <c r="AX64" s="209" t="str">
        <f t="shared" si="7"/>
        <v/>
      </c>
    </row>
    <row r="65" spans="1:50" ht="18" customHeight="1">
      <c r="A65" s="48"/>
      <c r="B65" s="48"/>
      <c r="C65" s="383" t="s">
        <v>47</v>
      </c>
      <c r="D65" s="384"/>
      <c r="E65" s="387" t="s">
        <v>69</v>
      </c>
      <c r="F65" s="387"/>
      <c r="G65" s="387"/>
      <c r="H65" s="387"/>
      <c r="I65" s="387"/>
      <c r="J65" s="387"/>
      <c r="K65" s="387"/>
      <c r="L65" s="387"/>
      <c r="M65" s="387"/>
      <c r="N65" s="387"/>
      <c r="O65" s="387"/>
      <c r="P65" s="387"/>
      <c r="Q65" s="387"/>
      <c r="R65" s="387"/>
      <c r="S65" s="387"/>
      <c r="T65" s="387"/>
      <c r="U65" s="387"/>
      <c r="V65" s="387"/>
      <c r="W65" s="387"/>
      <c r="X65" s="387"/>
      <c r="Y65" s="387"/>
      <c r="Z65" s="387"/>
      <c r="AA65" s="387"/>
      <c r="AB65" s="388"/>
      <c r="AC65" s="385"/>
      <c r="AD65" s="386"/>
      <c r="AE65" s="385"/>
      <c r="AF65" s="386"/>
      <c r="AG65" s="385"/>
      <c r="AH65" s="386"/>
      <c r="AI65" s="48"/>
      <c r="AL65" s="121">
        <v>4</v>
      </c>
      <c r="AN65" s="202" t="str">
        <f t="shared" si="0"/>
        <v/>
      </c>
      <c r="AO65" s="205">
        <f t="shared" si="1"/>
        <v>0</v>
      </c>
      <c r="AP65" s="206" t="b">
        <v>0</v>
      </c>
      <c r="AQ65" s="206" t="b">
        <v>0</v>
      </c>
      <c r="AR65" s="206" t="b">
        <v>0</v>
      </c>
      <c r="AS65" s="207" t="str">
        <f t="shared" si="2"/>
        <v/>
      </c>
      <c r="AT65" s="208" t="str">
        <f t="shared" si="3"/>
        <v/>
      </c>
      <c r="AU65" s="208" t="str">
        <f t="shared" si="4"/>
        <v/>
      </c>
      <c r="AV65" s="207" t="str">
        <f t="shared" si="5"/>
        <v/>
      </c>
      <c r="AW65" s="208" t="str">
        <f t="shared" si="6"/>
        <v/>
      </c>
      <c r="AX65" s="209" t="str">
        <f t="shared" si="7"/>
        <v/>
      </c>
    </row>
    <row r="66" spans="1:50" ht="18" customHeight="1">
      <c r="A66" s="48"/>
      <c r="B66" s="48"/>
      <c r="C66" s="383" t="s">
        <v>48</v>
      </c>
      <c r="D66" s="384"/>
      <c r="E66" s="387" t="s">
        <v>60</v>
      </c>
      <c r="F66" s="387"/>
      <c r="G66" s="387"/>
      <c r="H66" s="387"/>
      <c r="I66" s="387"/>
      <c r="J66" s="387"/>
      <c r="K66" s="387"/>
      <c r="L66" s="387"/>
      <c r="M66" s="387"/>
      <c r="N66" s="387"/>
      <c r="O66" s="387"/>
      <c r="P66" s="387"/>
      <c r="Q66" s="387"/>
      <c r="R66" s="387"/>
      <c r="S66" s="387"/>
      <c r="T66" s="387"/>
      <c r="U66" s="387"/>
      <c r="V66" s="387"/>
      <c r="W66" s="387"/>
      <c r="X66" s="387"/>
      <c r="Y66" s="387"/>
      <c r="Z66" s="387"/>
      <c r="AA66" s="387"/>
      <c r="AB66" s="388"/>
      <c r="AC66" s="385"/>
      <c r="AD66" s="386"/>
      <c r="AE66" s="385"/>
      <c r="AF66" s="386"/>
      <c r="AG66" s="385"/>
      <c r="AH66" s="386"/>
      <c r="AI66" s="48"/>
      <c r="AL66" s="121">
        <v>5</v>
      </c>
      <c r="AN66" s="202" t="str">
        <f t="shared" si="0"/>
        <v/>
      </c>
      <c r="AO66" s="205">
        <f t="shared" si="1"/>
        <v>0</v>
      </c>
      <c r="AP66" s="206" t="b">
        <v>0</v>
      </c>
      <c r="AQ66" s="206" t="b">
        <v>0</v>
      </c>
      <c r="AR66" s="206" t="b">
        <v>0</v>
      </c>
      <c r="AS66" s="207" t="str">
        <f t="shared" si="2"/>
        <v/>
      </c>
      <c r="AT66" s="208" t="str">
        <f t="shared" si="3"/>
        <v/>
      </c>
      <c r="AU66" s="208" t="str">
        <f t="shared" si="4"/>
        <v/>
      </c>
      <c r="AV66" s="207" t="str">
        <f t="shared" si="5"/>
        <v/>
      </c>
      <c r="AW66" s="208" t="str">
        <f t="shared" si="6"/>
        <v/>
      </c>
      <c r="AX66" s="209" t="str">
        <f t="shared" si="7"/>
        <v/>
      </c>
    </row>
    <row r="67" spans="1:50" ht="18" customHeight="1">
      <c r="A67" s="48"/>
      <c r="B67" s="48"/>
      <c r="C67" s="383" t="s">
        <v>49</v>
      </c>
      <c r="D67" s="384"/>
      <c r="E67" s="387" t="s">
        <v>61</v>
      </c>
      <c r="F67" s="387"/>
      <c r="G67" s="387"/>
      <c r="H67" s="387"/>
      <c r="I67" s="387"/>
      <c r="J67" s="387"/>
      <c r="K67" s="387"/>
      <c r="L67" s="387"/>
      <c r="M67" s="387"/>
      <c r="N67" s="387"/>
      <c r="O67" s="387"/>
      <c r="P67" s="387"/>
      <c r="Q67" s="387"/>
      <c r="R67" s="387"/>
      <c r="S67" s="387"/>
      <c r="T67" s="387"/>
      <c r="U67" s="387"/>
      <c r="V67" s="387"/>
      <c r="W67" s="387"/>
      <c r="X67" s="387"/>
      <c r="Y67" s="387"/>
      <c r="Z67" s="387"/>
      <c r="AA67" s="387"/>
      <c r="AB67" s="388"/>
      <c r="AC67" s="385"/>
      <c r="AD67" s="386"/>
      <c r="AE67" s="385"/>
      <c r="AF67" s="386"/>
      <c r="AG67" s="385"/>
      <c r="AH67" s="386"/>
      <c r="AI67" s="48"/>
      <c r="AL67" s="121">
        <v>6</v>
      </c>
      <c r="AN67" s="202" t="str">
        <f t="shared" si="0"/>
        <v/>
      </c>
      <c r="AO67" s="205">
        <f t="shared" si="1"/>
        <v>0</v>
      </c>
      <c r="AP67" s="206" t="b">
        <v>0</v>
      </c>
      <c r="AQ67" s="206" t="b">
        <v>0</v>
      </c>
      <c r="AR67" s="206" t="b">
        <v>0</v>
      </c>
      <c r="AS67" s="207" t="str">
        <f t="shared" si="2"/>
        <v/>
      </c>
      <c r="AT67" s="208" t="str">
        <f t="shared" si="3"/>
        <v/>
      </c>
      <c r="AU67" s="208" t="str">
        <f t="shared" si="4"/>
        <v/>
      </c>
      <c r="AV67" s="207" t="str">
        <f t="shared" si="5"/>
        <v/>
      </c>
      <c r="AW67" s="208" t="str">
        <f t="shared" si="6"/>
        <v/>
      </c>
      <c r="AX67" s="209" t="str">
        <f t="shared" si="7"/>
        <v/>
      </c>
    </row>
    <row r="68" spans="1:50" ht="18" customHeight="1">
      <c r="A68" s="48"/>
      <c r="B68" s="48"/>
      <c r="C68" s="383" t="s">
        <v>50</v>
      </c>
      <c r="D68" s="384"/>
      <c r="E68" s="387" t="s">
        <v>62</v>
      </c>
      <c r="F68" s="387"/>
      <c r="G68" s="387"/>
      <c r="H68" s="387"/>
      <c r="I68" s="387"/>
      <c r="J68" s="387"/>
      <c r="K68" s="387"/>
      <c r="L68" s="387"/>
      <c r="M68" s="387"/>
      <c r="N68" s="387"/>
      <c r="O68" s="387"/>
      <c r="P68" s="387"/>
      <c r="Q68" s="387"/>
      <c r="R68" s="387"/>
      <c r="S68" s="387"/>
      <c r="T68" s="387"/>
      <c r="U68" s="387"/>
      <c r="V68" s="387"/>
      <c r="W68" s="387"/>
      <c r="X68" s="387"/>
      <c r="Y68" s="387"/>
      <c r="Z68" s="387"/>
      <c r="AA68" s="387"/>
      <c r="AB68" s="388"/>
      <c r="AC68" s="385"/>
      <c r="AD68" s="386"/>
      <c r="AE68" s="385"/>
      <c r="AF68" s="386"/>
      <c r="AG68" s="385"/>
      <c r="AH68" s="386"/>
      <c r="AI68" s="48"/>
      <c r="AL68" s="121">
        <v>7</v>
      </c>
      <c r="AN68" s="202" t="str">
        <f t="shared" si="0"/>
        <v/>
      </c>
      <c r="AO68" s="205">
        <f t="shared" si="1"/>
        <v>0</v>
      </c>
      <c r="AP68" s="206" t="b">
        <v>0</v>
      </c>
      <c r="AQ68" s="206" t="b">
        <v>0</v>
      </c>
      <c r="AR68" s="206" t="b">
        <v>0</v>
      </c>
      <c r="AS68" s="207" t="str">
        <f t="shared" si="2"/>
        <v/>
      </c>
      <c r="AT68" s="208" t="str">
        <f t="shared" si="3"/>
        <v/>
      </c>
      <c r="AU68" s="208" t="str">
        <f t="shared" si="4"/>
        <v/>
      </c>
      <c r="AV68" s="207" t="str">
        <f t="shared" si="5"/>
        <v/>
      </c>
      <c r="AW68" s="208" t="str">
        <f t="shared" si="6"/>
        <v/>
      </c>
      <c r="AX68" s="209" t="str">
        <f t="shared" si="7"/>
        <v/>
      </c>
    </row>
    <row r="69" spans="1:50" ht="18" customHeight="1">
      <c r="A69" s="48"/>
      <c r="B69" s="48"/>
      <c r="C69" s="383" t="s">
        <v>51</v>
      </c>
      <c r="D69" s="384"/>
      <c r="E69" s="387" t="s">
        <v>70</v>
      </c>
      <c r="F69" s="387"/>
      <c r="G69" s="387"/>
      <c r="H69" s="387"/>
      <c r="I69" s="387"/>
      <c r="J69" s="387"/>
      <c r="K69" s="387"/>
      <c r="L69" s="387"/>
      <c r="M69" s="387"/>
      <c r="N69" s="387"/>
      <c r="O69" s="387"/>
      <c r="P69" s="387"/>
      <c r="Q69" s="387"/>
      <c r="R69" s="387"/>
      <c r="S69" s="387"/>
      <c r="T69" s="387"/>
      <c r="U69" s="387"/>
      <c r="V69" s="387"/>
      <c r="W69" s="387"/>
      <c r="X69" s="387"/>
      <c r="Y69" s="387"/>
      <c r="Z69" s="387"/>
      <c r="AA69" s="387"/>
      <c r="AB69" s="388"/>
      <c r="AC69" s="385"/>
      <c r="AD69" s="386"/>
      <c r="AE69" s="385"/>
      <c r="AF69" s="386"/>
      <c r="AG69" s="385"/>
      <c r="AH69" s="386"/>
      <c r="AI69" s="48"/>
      <c r="AL69" s="121">
        <v>8</v>
      </c>
      <c r="AN69" s="202" t="str">
        <f t="shared" si="0"/>
        <v/>
      </c>
      <c r="AO69" s="205">
        <f t="shared" si="1"/>
        <v>0</v>
      </c>
      <c r="AP69" s="206" t="b">
        <v>0</v>
      </c>
      <c r="AQ69" s="206" t="b">
        <v>0</v>
      </c>
      <c r="AR69" s="206" t="b">
        <v>0</v>
      </c>
      <c r="AS69" s="207" t="str">
        <f t="shared" si="2"/>
        <v/>
      </c>
      <c r="AT69" s="208" t="str">
        <f t="shared" si="3"/>
        <v/>
      </c>
      <c r="AU69" s="208" t="str">
        <f t="shared" si="4"/>
        <v/>
      </c>
      <c r="AV69" s="207" t="str">
        <f t="shared" si="5"/>
        <v/>
      </c>
      <c r="AW69" s="208" t="str">
        <f t="shared" si="6"/>
        <v/>
      </c>
      <c r="AX69" s="209" t="str">
        <f t="shared" si="7"/>
        <v/>
      </c>
    </row>
    <row r="70" spans="1:50" ht="18" customHeight="1">
      <c r="A70" s="45"/>
      <c r="B70" s="48"/>
      <c r="C70" s="383" t="s">
        <v>52</v>
      </c>
      <c r="D70" s="384"/>
      <c r="E70" s="387" t="s">
        <v>71</v>
      </c>
      <c r="F70" s="387"/>
      <c r="G70" s="387"/>
      <c r="H70" s="387"/>
      <c r="I70" s="387"/>
      <c r="J70" s="387"/>
      <c r="K70" s="387"/>
      <c r="L70" s="387"/>
      <c r="M70" s="387"/>
      <c r="N70" s="387"/>
      <c r="O70" s="387"/>
      <c r="P70" s="387"/>
      <c r="Q70" s="387"/>
      <c r="R70" s="387"/>
      <c r="S70" s="387"/>
      <c r="T70" s="387"/>
      <c r="U70" s="387"/>
      <c r="V70" s="387"/>
      <c r="W70" s="387"/>
      <c r="X70" s="387"/>
      <c r="Y70" s="387"/>
      <c r="Z70" s="387"/>
      <c r="AA70" s="387"/>
      <c r="AB70" s="388"/>
      <c r="AC70" s="385"/>
      <c r="AD70" s="386"/>
      <c r="AE70" s="385"/>
      <c r="AF70" s="386"/>
      <c r="AG70" s="385"/>
      <c r="AH70" s="386"/>
      <c r="AI70" s="45"/>
      <c r="AL70" s="121">
        <v>9</v>
      </c>
      <c r="AN70" s="202" t="str">
        <f t="shared" si="0"/>
        <v/>
      </c>
      <c r="AO70" s="205">
        <f t="shared" si="1"/>
        <v>0</v>
      </c>
      <c r="AP70" s="206" t="b">
        <v>0</v>
      </c>
      <c r="AQ70" s="206" t="b">
        <v>0</v>
      </c>
      <c r="AR70" s="206" t="b">
        <v>0</v>
      </c>
      <c r="AS70" s="207" t="str">
        <f t="shared" si="2"/>
        <v/>
      </c>
      <c r="AT70" s="208" t="str">
        <f t="shared" si="3"/>
        <v/>
      </c>
      <c r="AU70" s="208" t="str">
        <f t="shared" si="4"/>
        <v/>
      </c>
      <c r="AV70" s="207" t="str">
        <f t="shared" si="5"/>
        <v/>
      </c>
      <c r="AW70" s="208" t="str">
        <f t="shared" si="6"/>
        <v/>
      </c>
      <c r="AX70" s="209" t="str">
        <f t="shared" si="7"/>
        <v/>
      </c>
    </row>
    <row r="71" spans="1:50" ht="18" customHeight="1">
      <c r="A71" s="45"/>
      <c r="B71" s="48"/>
      <c r="C71" s="383" t="s">
        <v>57</v>
      </c>
      <c r="D71" s="384"/>
      <c r="E71" s="379" t="s">
        <v>63</v>
      </c>
      <c r="F71" s="379"/>
      <c r="G71" s="379"/>
      <c r="H71" s="379"/>
      <c r="I71" s="379"/>
      <c r="J71" s="379"/>
      <c r="K71" s="379"/>
      <c r="L71" s="379"/>
      <c r="M71" s="379"/>
      <c r="N71" s="379"/>
      <c r="O71" s="379"/>
      <c r="P71" s="379"/>
      <c r="Q71" s="379"/>
      <c r="R71" s="379"/>
      <c r="S71" s="379"/>
      <c r="T71" s="379"/>
      <c r="U71" s="379"/>
      <c r="V71" s="379"/>
      <c r="W71" s="379"/>
      <c r="X71" s="379"/>
      <c r="Y71" s="379"/>
      <c r="Z71" s="379"/>
      <c r="AA71" s="379"/>
      <c r="AB71" s="380"/>
      <c r="AC71" s="385"/>
      <c r="AD71" s="386"/>
      <c r="AE71" s="385"/>
      <c r="AF71" s="386"/>
      <c r="AG71" s="385"/>
      <c r="AH71" s="386"/>
      <c r="AI71" s="45"/>
      <c r="AL71" s="121">
        <v>10</v>
      </c>
      <c r="AN71" s="202" t="str">
        <f t="shared" si="0"/>
        <v/>
      </c>
      <c r="AO71" s="205">
        <f t="shared" si="1"/>
        <v>0</v>
      </c>
      <c r="AP71" s="206" t="b">
        <v>0</v>
      </c>
      <c r="AQ71" s="206" t="b">
        <v>0</v>
      </c>
      <c r="AR71" s="206" t="b">
        <v>0</v>
      </c>
      <c r="AS71" s="207" t="str">
        <f t="shared" si="2"/>
        <v/>
      </c>
      <c r="AT71" s="208" t="str">
        <f t="shared" si="3"/>
        <v/>
      </c>
      <c r="AU71" s="208" t="str">
        <f t="shared" si="4"/>
        <v/>
      </c>
      <c r="AV71" s="207" t="str">
        <f t="shared" si="5"/>
        <v/>
      </c>
      <c r="AW71" s="208" t="str">
        <f t="shared" si="6"/>
        <v/>
      </c>
      <c r="AX71" s="209" t="str">
        <f t="shared" si="7"/>
        <v/>
      </c>
    </row>
    <row r="72" spans="1:50" ht="18" customHeight="1">
      <c r="A72" s="45"/>
      <c r="B72" s="48"/>
      <c r="C72" s="383" t="s">
        <v>53</v>
      </c>
      <c r="D72" s="384"/>
      <c r="E72" s="379" t="s">
        <v>64</v>
      </c>
      <c r="F72" s="379"/>
      <c r="G72" s="379"/>
      <c r="H72" s="379"/>
      <c r="I72" s="379"/>
      <c r="J72" s="379"/>
      <c r="K72" s="379"/>
      <c r="L72" s="379"/>
      <c r="M72" s="379"/>
      <c r="N72" s="379"/>
      <c r="O72" s="379"/>
      <c r="P72" s="379"/>
      <c r="Q72" s="379"/>
      <c r="R72" s="379"/>
      <c r="S72" s="379"/>
      <c r="T72" s="379"/>
      <c r="U72" s="379"/>
      <c r="V72" s="379"/>
      <c r="W72" s="379"/>
      <c r="X72" s="379"/>
      <c r="Y72" s="379"/>
      <c r="Z72" s="379"/>
      <c r="AA72" s="379"/>
      <c r="AB72" s="380"/>
      <c r="AC72" s="385"/>
      <c r="AD72" s="386"/>
      <c r="AE72" s="385"/>
      <c r="AF72" s="386"/>
      <c r="AG72" s="385"/>
      <c r="AH72" s="386"/>
      <c r="AI72" s="45"/>
      <c r="AL72" s="121">
        <v>11</v>
      </c>
      <c r="AN72" s="202" t="str">
        <f t="shared" si="0"/>
        <v/>
      </c>
      <c r="AO72" s="205">
        <f t="shared" si="1"/>
        <v>0</v>
      </c>
      <c r="AP72" s="206" t="b">
        <v>0</v>
      </c>
      <c r="AQ72" s="206" t="b">
        <v>0</v>
      </c>
      <c r="AR72" s="206" t="b">
        <v>0</v>
      </c>
      <c r="AS72" s="207" t="str">
        <f t="shared" si="2"/>
        <v/>
      </c>
      <c r="AT72" s="208" t="str">
        <f t="shared" si="3"/>
        <v/>
      </c>
      <c r="AU72" s="208" t="str">
        <f t="shared" si="4"/>
        <v/>
      </c>
      <c r="AV72" s="207" t="str">
        <f t="shared" si="5"/>
        <v/>
      </c>
      <c r="AW72" s="208" t="str">
        <f t="shared" si="6"/>
        <v/>
      </c>
      <c r="AX72" s="209" t="str">
        <f t="shared" si="7"/>
        <v/>
      </c>
    </row>
    <row r="73" spans="1:50" ht="18" customHeight="1">
      <c r="A73" s="45"/>
      <c r="B73" s="48"/>
      <c r="C73" s="383" t="s">
        <v>54</v>
      </c>
      <c r="D73" s="384"/>
      <c r="E73" s="379" t="s">
        <v>65</v>
      </c>
      <c r="F73" s="379"/>
      <c r="G73" s="379"/>
      <c r="H73" s="379"/>
      <c r="I73" s="379"/>
      <c r="J73" s="379"/>
      <c r="K73" s="379"/>
      <c r="L73" s="379"/>
      <c r="M73" s="379"/>
      <c r="N73" s="379"/>
      <c r="O73" s="379"/>
      <c r="P73" s="379"/>
      <c r="Q73" s="379"/>
      <c r="R73" s="379"/>
      <c r="S73" s="379"/>
      <c r="T73" s="379"/>
      <c r="U73" s="379"/>
      <c r="V73" s="379"/>
      <c r="W73" s="379"/>
      <c r="X73" s="379"/>
      <c r="Y73" s="379"/>
      <c r="Z73" s="379"/>
      <c r="AA73" s="379"/>
      <c r="AB73" s="380"/>
      <c r="AC73" s="385"/>
      <c r="AD73" s="386"/>
      <c r="AE73" s="385"/>
      <c r="AF73" s="386"/>
      <c r="AG73" s="385"/>
      <c r="AH73" s="386"/>
      <c r="AI73" s="45"/>
      <c r="AL73" s="121">
        <v>12</v>
      </c>
      <c r="AN73" s="202" t="str">
        <f>CONCATENATE(AV73,AW73,AX73)</f>
        <v/>
      </c>
      <c r="AO73" s="205">
        <f t="shared" si="1"/>
        <v>0</v>
      </c>
      <c r="AP73" s="206" t="b">
        <v>0</v>
      </c>
      <c r="AQ73" s="206" t="b">
        <v>0</v>
      </c>
      <c r="AR73" s="206" t="b">
        <v>0</v>
      </c>
      <c r="AS73" s="207" t="str">
        <f t="shared" si="2"/>
        <v/>
      </c>
      <c r="AT73" s="208" t="str">
        <f t="shared" si="3"/>
        <v/>
      </c>
      <c r="AU73" s="208" t="str">
        <f t="shared" si="4"/>
        <v/>
      </c>
      <c r="AV73" s="207" t="str">
        <f t="shared" si="5"/>
        <v/>
      </c>
      <c r="AW73" s="208" t="str">
        <f t="shared" si="6"/>
        <v/>
      </c>
      <c r="AX73" s="209" t="str">
        <f t="shared" si="7"/>
        <v/>
      </c>
    </row>
    <row r="74" spans="1:50" ht="34.5" customHeight="1">
      <c r="A74" s="45"/>
      <c r="B74" s="48"/>
      <c r="C74" s="383" t="s">
        <v>55</v>
      </c>
      <c r="D74" s="384"/>
      <c r="E74" s="379" t="s">
        <v>66</v>
      </c>
      <c r="F74" s="379"/>
      <c r="G74" s="379"/>
      <c r="H74" s="379"/>
      <c r="I74" s="379"/>
      <c r="J74" s="379"/>
      <c r="K74" s="379"/>
      <c r="L74" s="379"/>
      <c r="M74" s="379"/>
      <c r="N74" s="379"/>
      <c r="O74" s="379"/>
      <c r="P74" s="379"/>
      <c r="Q74" s="379"/>
      <c r="R74" s="379"/>
      <c r="S74" s="379"/>
      <c r="T74" s="379"/>
      <c r="U74" s="379"/>
      <c r="V74" s="379"/>
      <c r="W74" s="379"/>
      <c r="X74" s="379"/>
      <c r="Y74" s="379"/>
      <c r="Z74" s="379"/>
      <c r="AA74" s="379"/>
      <c r="AB74" s="380"/>
      <c r="AC74" s="385"/>
      <c r="AD74" s="386"/>
      <c r="AE74" s="385"/>
      <c r="AF74" s="386"/>
      <c r="AG74" s="385"/>
      <c r="AH74" s="386"/>
      <c r="AL74" s="121">
        <v>13</v>
      </c>
      <c r="AN74" s="202" t="str">
        <f>CONCATENATE(AV74,AW74,AX74)</f>
        <v/>
      </c>
      <c r="AO74" s="205">
        <f t="shared" si="1"/>
        <v>0</v>
      </c>
      <c r="AP74" s="206" t="b">
        <v>0</v>
      </c>
      <c r="AQ74" s="206" t="b">
        <v>0</v>
      </c>
      <c r="AR74" s="206" t="b">
        <v>0</v>
      </c>
      <c r="AS74" s="207" t="str">
        <f t="shared" si="2"/>
        <v/>
      </c>
      <c r="AT74" s="208" t="str">
        <f t="shared" si="3"/>
        <v/>
      </c>
      <c r="AU74" s="208" t="str">
        <f t="shared" si="4"/>
        <v/>
      </c>
      <c r="AV74" s="207" t="str">
        <f t="shared" si="5"/>
        <v/>
      </c>
      <c r="AW74" s="208" t="str">
        <f t="shared" si="6"/>
        <v/>
      </c>
      <c r="AX74" s="209" t="str">
        <f t="shared" si="7"/>
        <v/>
      </c>
    </row>
    <row r="75" spans="1:50" ht="18" customHeight="1" thickBot="1">
      <c r="A75" s="45"/>
      <c r="B75" s="48"/>
      <c r="C75" s="377" t="s">
        <v>56</v>
      </c>
      <c r="D75" s="378"/>
      <c r="E75" s="379" t="s">
        <v>67</v>
      </c>
      <c r="F75" s="379"/>
      <c r="G75" s="379"/>
      <c r="H75" s="379"/>
      <c r="I75" s="379"/>
      <c r="J75" s="379"/>
      <c r="K75" s="379"/>
      <c r="L75" s="379"/>
      <c r="M75" s="379"/>
      <c r="N75" s="379"/>
      <c r="O75" s="379"/>
      <c r="P75" s="379"/>
      <c r="Q75" s="379"/>
      <c r="R75" s="379"/>
      <c r="S75" s="379"/>
      <c r="T75" s="379"/>
      <c r="U75" s="379"/>
      <c r="V75" s="379"/>
      <c r="W75" s="379"/>
      <c r="X75" s="379"/>
      <c r="Y75" s="379"/>
      <c r="Z75" s="379"/>
      <c r="AA75" s="379"/>
      <c r="AB75" s="380"/>
      <c r="AC75" s="381"/>
      <c r="AD75" s="382"/>
      <c r="AE75" s="381"/>
      <c r="AF75" s="382"/>
      <c r="AG75" s="381"/>
      <c r="AH75" s="382"/>
      <c r="AI75" s="45"/>
      <c r="AL75" s="121">
        <v>14</v>
      </c>
      <c r="AN75" s="202" t="str">
        <f>CONCATENATE(AV75,AW75,AX75)</f>
        <v/>
      </c>
      <c r="AO75" s="210">
        <f t="shared" si="1"/>
        <v>0</v>
      </c>
      <c r="AP75" s="211" t="b">
        <v>0</v>
      </c>
      <c r="AQ75" s="211" t="b">
        <v>0</v>
      </c>
      <c r="AR75" s="211" t="b">
        <v>0</v>
      </c>
      <c r="AS75" s="198" t="str">
        <f t="shared" si="2"/>
        <v/>
      </c>
      <c r="AT75" s="199" t="str">
        <f t="shared" si="3"/>
        <v/>
      </c>
      <c r="AU75" s="199" t="str">
        <f t="shared" si="4"/>
        <v/>
      </c>
      <c r="AV75" s="198" t="str">
        <f t="shared" si="5"/>
        <v/>
      </c>
      <c r="AW75" s="199" t="str">
        <f t="shared" si="6"/>
        <v/>
      </c>
      <c r="AX75" s="200" t="str">
        <f t="shared" si="7"/>
        <v/>
      </c>
    </row>
    <row r="76" spans="1:50">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50">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row>
    <row r="78" spans="1:50">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row>
    <row r="79" spans="1:50">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row>
    <row r="80" spans="1:50">
      <c r="B80" s="46"/>
      <c r="C80" s="46"/>
      <c r="D80" s="46"/>
      <c r="E80" s="46"/>
      <c r="F80" s="46"/>
      <c r="G80" s="46"/>
      <c r="H80" s="46"/>
      <c r="I80" s="46"/>
      <c r="J80" s="46"/>
      <c r="K80" s="46"/>
      <c r="L80" s="46"/>
      <c r="M80" s="46"/>
      <c r="N80" s="46"/>
      <c r="O80" s="46"/>
      <c r="P80" s="46"/>
      <c r="Q80" s="46"/>
      <c r="R80" s="46"/>
      <c r="S80" s="46"/>
      <c r="T80" s="46"/>
      <c r="U80" s="46"/>
      <c r="V80" s="46"/>
      <c r="W80" s="46"/>
      <c r="X80" s="46"/>
      <c r="Y80" s="46"/>
      <c r="Z80" s="45"/>
      <c r="AA80" s="46"/>
      <c r="AB80" s="46"/>
      <c r="AC80" s="46"/>
      <c r="AD80" s="46"/>
      <c r="AE80" s="46"/>
      <c r="AF80" s="46"/>
      <c r="AG80" s="46"/>
      <c r="AH80" s="46"/>
    </row>
    <row r="81" spans="1:35">
      <c r="A81"/>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row>
    <row r="82" spans="1:35">
      <c r="A82"/>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row>
    <row r="83" spans="1:35">
      <c r="A83"/>
      <c r="B83" s="65"/>
      <c r="C83" s="65"/>
      <c r="D83" s="66"/>
      <c r="E83" s="66"/>
      <c r="F83" s="66"/>
      <c r="G83" s="66"/>
      <c r="H83" s="66"/>
      <c r="I83" s="66"/>
      <c r="J83" s="66"/>
      <c r="K83" s="66"/>
      <c r="L83" s="66"/>
      <c r="M83" s="66"/>
      <c r="N83" s="66"/>
      <c r="O83" s="66"/>
      <c r="P83" s="66"/>
      <c r="Q83" s="66"/>
      <c r="R83" s="66"/>
      <c r="S83" s="66"/>
      <c r="T83" s="66"/>
      <c r="U83" s="66"/>
      <c r="V83" s="66"/>
      <c r="W83" s="66"/>
      <c r="X83" s="66"/>
      <c r="Y83" s="66"/>
      <c r="Z83" s="65"/>
      <c r="AA83" s="65"/>
      <c r="AB83" s="65"/>
      <c r="AC83" s="65"/>
      <c r="AD83" s="65"/>
      <c r="AE83" s="65"/>
      <c r="AF83" s="65"/>
      <c r="AG83" s="65"/>
      <c r="AH83" s="65"/>
      <c r="AI83"/>
    </row>
    <row r="84" spans="1:35">
      <c r="A84"/>
      <c r="B84" s="65"/>
      <c r="C84" s="65"/>
      <c r="D84" s="66"/>
      <c r="E84" s="66"/>
      <c r="F84" s="66"/>
      <c r="G84" s="66"/>
      <c r="H84" s="66"/>
      <c r="I84" s="66"/>
      <c r="J84" s="66"/>
      <c r="K84" s="66"/>
      <c r="L84" s="66"/>
      <c r="M84" s="66"/>
      <c r="N84" s="66"/>
      <c r="O84" s="66"/>
      <c r="P84" s="66"/>
      <c r="Q84" s="66"/>
      <c r="R84" s="66"/>
      <c r="S84" s="66"/>
      <c r="T84" s="66"/>
      <c r="U84" s="66"/>
      <c r="V84" s="66"/>
      <c r="W84" s="66"/>
      <c r="X84" s="66"/>
      <c r="Y84" s="66"/>
      <c r="Z84" s="65"/>
      <c r="AA84" s="65"/>
      <c r="AB84" s="65"/>
      <c r="AC84" s="65"/>
      <c r="AD84" s="65"/>
      <c r="AE84" s="65"/>
      <c r="AF84" s="65"/>
      <c r="AG84" s="65"/>
      <c r="AH84" s="65"/>
      <c r="AI84"/>
    </row>
    <row r="85" spans="1:35">
      <c r="A85"/>
      <c r="B85" s="65"/>
      <c r="C85" s="65"/>
      <c r="D85" s="66"/>
      <c r="E85" s="66"/>
      <c r="F85" s="66"/>
      <c r="G85" s="66"/>
      <c r="H85" s="66"/>
      <c r="I85" s="66"/>
      <c r="J85" s="66"/>
      <c r="K85" s="66"/>
      <c r="L85" s="66"/>
      <c r="M85" s="66"/>
      <c r="N85" s="66"/>
      <c r="O85" s="66"/>
      <c r="P85" s="66"/>
      <c r="Q85" s="66"/>
      <c r="R85" s="66"/>
      <c r="S85" s="66"/>
      <c r="T85" s="66"/>
      <c r="U85" s="66"/>
      <c r="V85" s="66"/>
      <c r="W85" s="66"/>
      <c r="X85" s="66"/>
      <c r="Y85" s="66"/>
      <c r="Z85" s="65"/>
      <c r="AA85" s="65"/>
      <c r="AB85" s="65"/>
      <c r="AC85" s="65"/>
      <c r="AD85" s="65"/>
      <c r="AE85" s="65"/>
      <c r="AF85" s="65"/>
      <c r="AG85" s="65"/>
      <c r="AH85" s="65"/>
      <c r="AI85"/>
    </row>
    <row r="86" spans="1:35">
      <c r="A86"/>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row>
    <row r="87" spans="1:35">
      <c r="A87"/>
      <c r="B87" s="65"/>
      <c r="C87" s="65"/>
      <c r="D87" s="66"/>
      <c r="E87" s="66"/>
      <c r="F87" s="66"/>
      <c r="G87" s="66"/>
      <c r="H87" s="66"/>
      <c r="I87" s="66"/>
      <c r="J87" s="66"/>
      <c r="K87" s="66"/>
      <c r="L87" s="66"/>
      <c r="M87" s="66"/>
      <c r="N87" s="66"/>
      <c r="O87" s="66"/>
      <c r="P87" s="66"/>
      <c r="Q87" s="66"/>
      <c r="R87" s="66"/>
      <c r="S87" s="66"/>
      <c r="T87" s="66"/>
      <c r="U87" s="66"/>
      <c r="V87" s="66"/>
      <c r="W87" s="66"/>
      <c r="X87" s="66"/>
      <c r="Y87" s="66"/>
      <c r="Z87" s="65"/>
      <c r="AA87" s="65"/>
      <c r="AB87" s="65"/>
      <c r="AC87" s="65"/>
      <c r="AD87" s="65"/>
      <c r="AE87" s="65"/>
      <c r="AF87" s="65"/>
      <c r="AG87" s="65"/>
      <c r="AH87" s="65"/>
      <c r="AI87"/>
    </row>
    <row r="88" spans="1:35">
      <c r="A88"/>
      <c r="B88" s="65"/>
      <c r="C88" s="65"/>
      <c r="D88" s="66"/>
      <c r="E88" s="66"/>
      <c r="F88" s="66"/>
      <c r="G88" s="66"/>
      <c r="H88" s="66"/>
      <c r="I88" s="66"/>
      <c r="J88" s="66"/>
      <c r="K88" s="66"/>
      <c r="L88" s="66"/>
      <c r="M88" s="66"/>
      <c r="N88" s="66"/>
      <c r="O88" s="66"/>
      <c r="P88" s="66"/>
      <c r="Q88" s="66"/>
      <c r="R88" s="66"/>
      <c r="S88" s="66"/>
      <c r="T88" s="66"/>
      <c r="U88" s="66"/>
      <c r="V88" s="66"/>
      <c r="W88" s="66"/>
      <c r="X88" s="66"/>
      <c r="Y88" s="66"/>
      <c r="Z88" s="65"/>
      <c r="AA88" s="65"/>
      <c r="AB88" s="65"/>
      <c r="AC88" s="65"/>
      <c r="AD88" s="65"/>
      <c r="AE88" s="65"/>
      <c r="AF88" s="65"/>
      <c r="AG88" s="65"/>
      <c r="AH88" s="65"/>
      <c r="AI88"/>
    </row>
    <row r="89" spans="1:35">
      <c r="A89"/>
      <c r="B89" s="65"/>
      <c r="C89" s="65"/>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row>
    <row r="90" spans="1:35">
      <c r="A90"/>
      <c r="B90" s="65"/>
      <c r="C90" s="65"/>
      <c r="D90" s="66"/>
      <c r="E90" s="66"/>
      <c r="F90" s="66"/>
      <c r="G90" s="66"/>
      <c r="H90" s="66"/>
      <c r="I90" s="66"/>
      <c r="J90" s="66"/>
      <c r="K90" s="66"/>
      <c r="L90" s="66"/>
      <c r="M90" s="66"/>
      <c r="N90" s="66"/>
      <c r="O90" s="66"/>
      <c r="P90" s="66"/>
      <c r="Q90" s="66"/>
      <c r="R90" s="66"/>
      <c r="S90" s="66"/>
      <c r="T90" s="66"/>
      <c r="U90" s="66"/>
      <c r="V90" s="66"/>
      <c r="W90" s="66"/>
      <c r="X90" s="66"/>
      <c r="Y90" s="66"/>
      <c r="Z90" s="65"/>
      <c r="AA90" s="65"/>
      <c r="AB90" s="65"/>
      <c r="AC90" s="65"/>
      <c r="AD90" s="65"/>
      <c r="AE90" s="65"/>
      <c r="AF90" s="65"/>
      <c r="AG90" s="65"/>
      <c r="AH90" s="65"/>
      <c r="AI90"/>
    </row>
    <row r="91" spans="1:35">
      <c r="A91"/>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row>
    <row r="92" spans="1:35">
      <c r="A92"/>
      <c r="B92" s="65"/>
      <c r="C92" s="65"/>
      <c r="D92" s="66"/>
      <c r="E92" s="66"/>
      <c r="F92" s="66"/>
      <c r="G92" s="66"/>
      <c r="H92" s="66"/>
      <c r="I92" s="66"/>
      <c r="J92" s="66"/>
      <c r="K92" s="66"/>
      <c r="L92" s="66"/>
      <c r="M92" s="66"/>
      <c r="N92" s="66"/>
      <c r="O92" s="66"/>
      <c r="P92" s="66"/>
      <c r="Q92" s="66"/>
      <c r="R92" s="66"/>
      <c r="S92" s="66"/>
      <c r="T92" s="66"/>
      <c r="U92" s="66"/>
      <c r="V92" s="66"/>
      <c r="W92" s="66"/>
      <c r="X92" s="66"/>
      <c r="Y92" s="66"/>
      <c r="Z92" s="65"/>
      <c r="AA92" s="65"/>
      <c r="AB92" s="65"/>
      <c r="AC92" s="65"/>
      <c r="AD92" s="65"/>
      <c r="AE92" s="65"/>
      <c r="AF92" s="65"/>
      <c r="AG92" s="65"/>
      <c r="AH92" s="65"/>
      <c r="AI92"/>
    </row>
    <row r="93" spans="1:35">
      <c r="A93"/>
      <c r="B93" s="65"/>
      <c r="C93" s="65"/>
      <c r="D93" s="66"/>
      <c r="E93" s="66"/>
      <c r="F93" s="66"/>
      <c r="G93" s="66"/>
      <c r="H93" s="66"/>
      <c r="I93" s="66"/>
      <c r="J93" s="66"/>
      <c r="K93" s="66"/>
      <c r="L93" s="66"/>
      <c r="M93" s="66"/>
      <c r="N93" s="66"/>
      <c r="O93" s="66"/>
      <c r="P93" s="66"/>
      <c r="Q93" s="66"/>
      <c r="R93" s="66"/>
      <c r="S93" s="66"/>
      <c r="T93" s="66"/>
      <c r="U93" s="66"/>
      <c r="V93" s="66"/>
      <c r="W93" s="66"/>
      <c r="X93" s="66"/>
      <c r="Y93" s="66"/>
      <c r="Z93" s="65"/>
      <c r="AA93" s="65"/>
      <c r="AB93" s="65"/>
      <c r="AC93" s="65"/>
      <c r="AD93" s="65"/>
      <c r="AE93" s="65"/>
      <c r="AF93" s="65"/>
      <c r="AG93" s="65"/>
      <c r="AH93" s="65"/>
      <c r="AI93"/>
    </row>
    <row r="94" spans="1:35">
      <c r="A94"/>
      <c r="B94" s="65"/>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row>
    <row r="95" spans="1:35">
      <c r="A95"/>
      <c r="B95" s="65"/>
      <c r="C95" s="65"/>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row>
    <row r="96" spans="1:35">
      <c r="A96"/>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row>
    <row r="97" spans="1:35">
      <c r="A97"/>
      <c r="B97" s="65"/>
      <c r="C97" s="65"/>
      <c r="D97" s="66"/>
      <c r="E97" s="66"/>
      <c r="F97" s="66"/>
      <c r="G97" s="66"/>
      <c r="H97" s="66"/>
      <c r="I97" s="66"/>
      <c r="J97" s="66"/>
      <c r="K97" s="66"/>
      <c r="L97" s="66"/>
      <c r="M97" s="66"/>
      <c r="N97" s="66"/>
      <c r="O97" s="66"/>
      <c r="P97" s="66"/>
      <c r="Q97" s="66"/>
      <c r="R97" s="66"/>
      <c r="S97" s="66"/>
      <c r="T97" s="66"/>
      <c r="U97" s="66"/>
      <c r="V97" s="66"/>
      <c r="W97" s="66"/>
      <c r="X97" s="66"/>
      <c r="Y97" s="66"/>
      <c r="Z97" s="65"/>
      <c r="AA97" s="65"/>
      <c r="AB97" s="65"/>
      <c r="AC97" s="65"/>
      <c r="AD97" s="65"/>
      <c r="AE97" s="65"/>
      <c r="AF97" s="65"/>
      <c r="AG97" s="65"/>
      <c r="AH97" s="65"/>
      <c r="AI97"/>
    </row>
    <row r="98" spans="1:35">
      <c r="A98"/>
      <c r="B98" s="65"/>
      <c r="C98" s="65"/>
      <c r="D98" s="66"/>
      <c r="E98" s="66"/>
      <c r="F98" s="66"/>
      <c r="G98" s="66"/>
      <c r="H98" s="66"/>
      <c r="I98" s="66"/>
      <c r="J98" s="66"/>
      <c r="K98" s="66"/>
      <c r="L98" s="66"/>
      <c r="M98" s="66"/>
      <c r="N98" s="66"/>
      <c r="O98" s="66"/>
      <c r="P98" s="66"/>
      <c r="Q98" s="66"/>
      <c r="R98" s="66"/>
      <c r="S98" s="66"/>
      <c r="T98" s="66"/>
      <c r="U98" s="66"/>
      <c r="V98" s="66"/>
      <c r="W98" s="66"/>
      <c r="X98" s="66"/>
      <c r="Y98" s="66"/>
      <c r="Z98" s="65"/>
      <c r="AA98" s="65"/>
      <c r="AB98" s="65"/>
      <c r="AC98" s="65"/>
      <c r="AD98" s="65"/>
      <c r="AE98" s="65"/>
      <c r="AF98" s="65"/>
      <c r="AG98" s="65"/>
      <c r="AH98" s="65"/>
      <c r="AI98"/>
    </row>
    <row r="99" spans="1:35">
      <c r="A99"/>
      <c r="B99" s="65"/>
      <c r="C99" s="65"/>
      <c r="D99" s="66"/>
      <c r="E99" s="66"/>
      <c r="F99" s="66"/>
      <c r="G99" s="66"/>
      <c r="H99" s="66"/>
      <c r="I99" s="66"/>
      <c r="J99" s="66"/>
      <c r="K99" s="66"/>
      <c r="L99" s="66"/>
      <c r="M99" s="66"/>
      <c r="N99" s="66"/>
      <c r="O99" s="66"/>
      <c r="P99" s="66"/>
      <c r="Q99" s="66"/>
      <c r="R99" s="66"/>
      <c r="S99" s="66"/>
      <c r="T99" s="66"/>
      <c r="U99" s="66"/>
      <c r="V99" s="66"/>
      <c r="W99" s="66"/>
      <c r="X99" s="66"/>
      <c r="Y99" s="66"/>
      <c r="Z99" s="65"/>
      <c r="AA99" s="65"/>
      <c r="AB99" s="65"/>
      <c r="AC99" s="65"/>
      <c r="AD99" s="65"/>
      <c r="AE99" s="65"/>
      <c r="AF99" s="65"/>
      <c r="AG99" s="65"/>
      <c r="AH99" s="65"/>
      <c r="AI99"/>
    </row>
    <row r="100" spans="1:35">
      <c r="A100"/>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row>
    <row r="101" spans="1:35">
      <c r="A101"/>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row>
    <row r="102" spans="1:35">
      <c r="A102"/>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row>
    <row r="103" spans="1:35">
      <c r="A103"/>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row>
  </sheetData>
  <sheetProtection sheet="1" objects="1" scenarios="1"/>
  <customSheetViews>
    <customSheetView guid="{51D08588-A6D2-40C7-891F-671864D74E0C}" scale="85" showPageBreaks="1" showGridLines="0" printArea="1" view="pageLayout">
      <selection activeCell="E31" sqref="E31"/>
      <pageMargins left="0.7" right="0.7" top="0.75" bottom="0.75" header="0.3" footer="0.3"/>
      <pageSetup paperSize="9" orientation="portrait" r:id="rId1"/>
    </customSheetView>
    <customSheetView guid="{CD0ABA2A-EAE2-4EB8-A2E5-FDB66FBF1CE6}" scale="85" showPageBreaks="1" showGridLines="0" printArea="1" view="pageLayout">
      <selection activeCell="E31" sqref="E31"/>
      <pageMargins left="0.7" right="0.7" top="0.75" bottom="0.75" header="0.3" footer="0.3"/>
      <pageSetup paperSize="9" orientation="portrait" r:id="rId2"/>
    </customSheetView>
  </customSheetViews>
  <mergeCells count="116">
    <mergeCell ref="AG61:AH61"/>
    <mergeCell ref="AE61:AF61"/>
    <mergeCell ref="AC61:AD61"/>
    <mergeCell ref="C61:AB61"/>
    <mergeCell ref="Z6:AB6"/>
    <mergeCell ref="Z7:AB7"/>
    <mergeCell ref="Z5:AH5"/>
    <mergeCell ref="W5:Y5"/>
    <mergeCell ref="C11:J11"/>
    <mergeCell ref="C12:J12"/>
    <mergeCell ref="AE12:AH12"/>
    <mergeCell ref="AE11:AH11"/>
    <mergeCell ref="K11:AD11"/>
    <mergeCell ref="AC6:AE6"/>
    <mergeCell ref="AC7:AE7"/>
    <mergeCell ref="AF6:AH6"/>
    <mergeCell ref="AF7:AH7"/>
    <mergeCell ref="W6:Y6"/>
    <mergeCell ref="W7:Y7"/>
    <mergeCell ref="D56:AH57"/>
    <mergeCell ref="B56:C56"/>
    <mergeCell ref="C24:AH31"/>
    <mergeCell ref="C21:G21"/>
    <mergeCell ref="AG62:AH62"/>
    <mergeCell ref="AE62:AF62"/>
    <mergeCell ref="AC62:AD62"/>
    <mergeCell ref="E62:AB62"/>
    <mergeCell ref="C62:D62"/>
    <mergeCell ref="C63:D63"/>
    <mergeCell ref="E63:AB63"/>
    <mergeCell ref="AC63:AD63"/>
    <mergeCell ref="AE63:AF63"/>
    <mergeCell ref="AG63:AH63"/>
    <mergeCell ref="C64:D64"/>
    <mergeCell ref="E64:AB64"/>
    <mergeCell ref="AC64:AD64"/>
    <mergeCell ref="AE64:AF64"/>
    <mergeCell ref="AG64:AH64"/>
    <mergeCell ref="C65:D65"/>
    <mergeCell ref="E65:AB65"/>
    <mergeCell ref="AC65:AD65"/>
    <mergeCell ref="AE65:AF65"/>
    <mergeCell ref="AG65:AH65"/>
    <mergeCell ref="C66:D66"/>
    <mergeCell ref="E66:AB66"/>
    <mergeCell ref="AC66:AD66"/>
    <mergeCell ref="AE66:AF66"/>
    <mergeCell ref="AG66:AH66"/>
    <mergeCell ref="C67:D67"/>
    <mergeCell ref="E67:AB67"/>
    <mergeCell ref="AC67:AD67"/>
    <mergeCell ref="AE67:AF67"/>
    <mergeCell ref="AG67:AH67"/>
    <mergeCell ref="C68:D68"/>
    <mergeCell ref="E68:AB68"/>
    <mergeCell ref="AC68:AD68"/>
    <mergeCell ref="AE68:AF68"/>
    <mergeCell ref="AG68:AH68"/>
    <mergeCell ref="C69:D69"/>
    <mergeCell ref="E69:AB69"/>
    <mergeCell ref="AC69:AD69"/>
    <mergeCell ref="AE69:AF69"/>
    <mergeCell ref="AG69:AH69"/>
    <mergeCell ref="C70:D70"/>
    <mergeCell ref="E70:AB70"/>
    <mergeCell ref="AC70:AD70"/>
    <mergeCell ref="AE70:AF70"/>
    <mergeCell ref="AG70:AH70"/>
    <mergeCell ref="C72:D72"/>
    <mergeCell ref="E72:AB72"/>
    <mergeCell ref="AC72:AD72"/>
    <mergeCell ref="AE72:AF72"/>
    <mergeCell ref="AG72:AH72"/>
    <mergeCell ref="C71:D71"/>
    <mergeCell ref="E71:AB71"/>
    <mergeCell ref="AC71:AD71"/>
    <mergeCell ref="AE71:AF71"/>
    <mergeCell ref="AG71:AH71"/>
    <mergeCell ref="C75:D75"/>
    <mergeCell ref="E75:AB75"/>
    <mergeCell ref="AC75:AD75"/>
    <mergeCell ref="AE75:AF75"/>
    <mergeCell ref="AG75:AH75"/>
    <mergeCell ref="C73:D73"/>
    <mergeCell ref="E73:AB73"/>
    <mergeCell ref="AC73:AD73"/>
    <mergeCell ref="AE73:AF73"/>
    <mergeCell ref="AG73:AH73"/>
    <mergeCell ref="C74:D74"/>
    <mergeCell ref="E74:AB74"/>
    <mergeCell ref="AC74:AD74"/>
    <mergeCell ref="AE74:AF74"/>
    <mergeCell ref="AG74:AH74"/>
    <mergeCell ref="B2:AH2"/>
    <mergeCell ref="C3:D3"/>
    <mergeCell ref="E3:AH3"/>
    <mergeCell ref="D16:AH17"/>
    <mergeCell ref="B16:C16"/>
    <mergeCell ref="D4:AH4"/>
    <mergeCell ref="C22:AH23"/>
    <mergeCell ref="C5:I5"/>
    <mergeCell ref="C6:I7"/>
    <mergeCell ref="J6:V7"/>
    <mergeCell ref="J5:V5"/>
    <mergeCell ref="C18:AF18"/>
    <mergeCell ref="C19:AF19"/>
    <mergeCell ref="C20:AF20"/>
    <mergeCell ref="K12:AD12"/>
    <mergeCell ref="C13:J13"/>
    <mergeCell ref="K13:AD13"/>
    <mergeCell ref="AE13:AH13"/>
    <mergeCell ref="C14:J14"/>
    <mergeCell ref="K14:AD14"/>
    <mergeCell ref="I21:AF21"/>
    <mergeCell ref="AE14:AH14"/>
    <mergeCell ref="D8:AH10"/>
  </mergeCells>
  <phoneticPr fontId="1"/>
  <conditionalFormatting sqref="AC62:AH62">
    <cfRule type="expression" dxfId="210" priority="34">
      <formula>$AO$62&gt;=2</formula>
    </cfRule>
  </conditionalFormatting>
  <conditionalFormatting sqref="AC63:AH63">
    <cfRule type="expression" dxfId="209" priority="31">
      <formula>$AO$63&gt;=2</formula>
    </cfRule>
  </conditionalFormatting>
  <conditionalFormatting sqref="AC64:AH64">
    <cfRule type="expression" dxfId="208" priority="30">
      <formula>$AO$64&gt;1</formula>
    </cfRule>
  </conditionalFormatting>
  <conditionalFormatting sqref="AC65:AH65">
    <cfRule type="expression" dxfId="207" priority="29">
      <formula>$AO$65&gt;1</formula>
    </cfRule>
  </conditionalFormatting>
  <conditionalFormatting sqref="AC66:AH66">
    <cfRule type="expression" dxfId="206" priority="28">
      <formula>$AO$66&gt;1</formula>
    </cfRule>
  </conditionalFormatting>
  <conditionalFormatting sqref="AC67:AH67">
    <cfRule type="expression" dxfId="205" priority="27">
      <formula>$AO$67&gt;1</formula>
    </cfRule>
  </conditionalFormatting>
  <conditionalFormatting sqref="AC68:AH68">
    <cfRule type="expression" dxfId="204" priority="26">
      <formula>$AO$68&gt;1</formula>
    </cfRule>
  </conditionalFormatting>
  <conditionalFormatting sqref="AC69:AH69">
    <cfRule type="expression" dxfId="203" priority="25">
      <formula>$AO$69&gt;1</formula>
    </cfRule>
  </conditionalFormatting>
  <conditionalFormatting sqref="AC70:AH70">
    <cfRule type="expression" dxfId="202" priority="24">
      <formula>$AO$70&gt;1</formula>
    </cfRule>
  </conditionalFormatting>
  <conditionalFormatting sqref="AC71:AH71">
    <cfRule type="expression" dxfId="201" priority="23">
      <formula>$AO$71&gt;1</formula>
    </cfRule>
  </conditionalFormatting>
  <conditionalFormatting sqref="AC72:AH72">
    <cfRule type="expression" dxfId="200" priority="22">
      <formula>$AO$72&gt;1</formula>
    </cfRule>
  </conditionalFormatting>
  <conditionalFormatting sqref="AC73:AH73">
    <cfRule type="expression" dxfId="199" priority="21">
      <formula>$AO$73&gt;1</formula>
    </cfRule>
  </conditionalFormatting>
  <conditionalFormatting sqref="AC74:AH74">
    <cfRule type="expression" dxfId="198" priority="20">
      <formula>$AO$74&gt;1</formula>
    </cfRule>
  </conditionalFormatting>
  <conditionalFormatting sqref="AC75:AH75">
    <cfRule type="expression" dxfId="197" priority="19">
      <formula>$AO$75&gt;1</formula>
    </cfRule>
  </conditionalFormatting>
  <conditionalFormatting sqref="C6:I7">
    <cfRule type="expression" dxfId="196" priority="18">
      <formula>C$6=""</formula>
    </cfRule>
  </conditionalFormatting>
  <conditionalFormatting sqref="J6:V7">
    <cfRule type="expression" dxfId="195" priority="17">
      <formula>$J$6=""</formula>
    </cfRule>
  </conditionalFormatting>
  <conditionalFormatting sqref="C24:AH31">
    <cfRule type="expression" dxfId="194" priority="3">
      <formula>$C$24=""</formula>
    </cfRule>
  </conditionalFormatting>
  <conditionalFormatting sqref="W7:AH7">
    <cfRule type="expression" dxfId="193" priority="194">
      <formula>W$7=""</formula>
    </cfRule>
    <cfRule type="expression" dxfId="192" priority="195">
      <formula>$AO$9=1</formula>
    </cfRule>
  </conditionalFormatting>
  <conditionalFormatting sqref="B18:B21">
    <cfRule type="expression" dxfId="191" priority="204">
      <formula>$AO$21&gt;1</formula>
    </cfRule>
  </conditionalFormatting>
  <conditionalFormatting sqref="B21">
    <cfRule type="expression" dxfId="190" priority="205">
      <formula>$AT$22=1</formula>
    </cfRule>
    <cfRule type="expression" dxfId="189" priority="206">
      <formula>$AT$22=1</formula>
    </cfRule>
  </conditionalFormatting>
  <conditionalFormatting sqref="I21:AF21">
    <cfRule type="expression" dxfId="188" priority="207">
      <formula>$AU$22=1</formula>
    </cfRule>
  </conditionalFormatting>
  <dataValidations count="1">
    <dataValidation type="whole" allowBlank="1" showInputMessage="1" showErrorMessage="1" error="0～整数を入力してください" sqref="W7:AH7 AE12:AH14">
      <formula1>0</formula1>
      <formula2>99999999999999900</formula2>
    </dataValidation>
  </dataValidations>
  <pageMargins left="0.7" right="0.7" top="0.75" bottom="0.75" header="0.3" footer="0.3"/>
  <pageSetup paperSize="9" orientation="portrait" r:id="rId3"/>
  <headerFooter differentFirst="1">
    <oddFooter>&amp;C4</oddFooter>
    <firstFooter>&amp;C3</first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0</xdr:col>
                    <xdr:colOff>133350</xdr:colOff>
                    <xdr:row>17</xdr:row>
                    <xdr:rowOff>0</xdr:rowOff>
                  </from>
                  <to>
                    <xdr:col>2</xdr:col>
                    <xdr:colOff>142875</xdr:colOff>
                    <xdr:row>17</xdr:row>
                    <xdr:rowOff>228600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0</xdr:col>
                    <xdr:colOff>133350</xdr:colOff>
                    <xdr:row>18</xdr:row>
                    <xdr:rowOff>9525</xdr:rowOff>
                  </from>
                  <to>
                    <xdr:col>2</xdr:col>
                    <xdr:colOff>142875</xdr:colOff>
                    <xdr:row>19</xdr:row>
                    <xdr:rowOff>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0</xdr:col>
                    <xdr:colOff>133350</xdr:colOff>
                    <xdr:row>19</xdr:row>
                    <xdr:rowOff>0</xdr:rowOff>
                  </from>
                  <to>
                    <xdr:col>2</xdr:col>
                    <xdr:colOff>142875</xdr:colOff>
                    <xdr:row>19</xdr:row>
                    <xdr:rowOff>219075</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0</xdr:col>
                    <xdr:colOff>133350</xdr:colOff>
                    <xdr:row>20</xdr:row>
                    <xdr:rowOff>0</xdr:rowOff>
                  </from>
                  <to>
                    <xdr:col>2</xdr:col>
                    <xdr:colOff>133350</xdr:colOff>
                    <xdr:row>20</xdr:row>
                    <xdr:rowOff>219075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30</xdr:col>
                    <xdr:colOff>76200</xdr:colOff>
                    <xdr:row>61</xdr:row>
                    <xdr:rowOff>0</xdr:rowOff>
                  </from>
                  <to>
                    <xdr:col>32</xdr:col>
                    <xdr:colOff>28575</xdr:colOff>
                    <xdr:row>61</xdr:row>
                    <xdr:rowOff>219075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28</xdr:col>
                    <xdr:colOff>85725</xdr:colOff>
                    <xdr:row>61</xdr:row>
                    <xdr:rowOff>9525</xdr:rowOff>
                  </from>
                  <to>
                    <xdr:col>30</xdr:col>
                    <xdr:colOff>38100</xdr:colOff>
                    <xdr:row>61</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85725</xdr:colOff>
                    <xdr:row>61</xdr:row>
                    <xdr:rowOff>9525</xdr:rowOff>
                  </from>
                  <to>
                    <xdr:col>34</xdr:col>
                    <xdr:colOff>38100</xdr:colOff>
                    <xdr:row>61</xdr:row>
                    <xdr:rowOff>219075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76200</xdr:colOff>
                    <xdr:row>62</xdr:row>
                    <xdr:rowOff>0</xdr:rowOff>
                  </from>
                  <to>
                    <xdr:col>32</xdr:col>
                    <xdr:colOff>66675</xdr:colOff>
                    <xdr:row>63</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28</xdr:col>
                    <xdr:colOff>85725</xdr:colOff>
                    <xdr:row>62</xdr:row>
                    <xdr:rowOff>9525</xdr:rowOff>
                  </from>
                  <to>
                    <xdr:col>30</xdr:col>
                    <xdr:colOff>76200</xdr:colOff>
                    <xdr:row>63</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32</xdr:col>
                    <xdr:colOff>85725</xdr:colOff>
                    <xdr:row>62</xdr:row>
                    <xdr:rowOff>9525</xdr:rowOff>
                  </from>
                  <to>
                    <xdr:col>34</xdr:col>
                    <xdr:colOff>76200</xdr:colOff>
                    <xdr:row>63</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76200</xdr:colOff>
                    <xdr:row>63</xdr:row>
                    <xdr:rowOff>0</xdr:rowOff>
                  </from>
                  <to>
                    <xdr:col>32</xdr:col>
                    <xdr:colOff>66675</xdr:colOff>
                    <xdr:row>64</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28</xdr:col>
                    <xdr:colOff>85725</xdr:colOff>
                    <xdr:row>63</xdr:row>
                    <xdr:rowOff>9525</xdr:rowOff>
                  </from>
                  <to>
                    <xdr:col>30</xdr:col>
                    <xdr:colOff>76200</xdr:colOff>
                    <xdr:row>64</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32</xdr:col>
                    <xdr:colOff>85725</xdr:colOff>
                    <xdr:row>63</xdr:row>
                    <xdr:rowOff>9525</xdr:rowOff>
                  </from>
                  <to>
                    <xdr:col>34</xdr:col>
                    <xdr:colOff>76200</xdr:colOff>
                    <xdr:row>64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76200</xdr:colOff>
                    <xdr:row>64</xdr:row>
                    <xdr:rowOff>0</xdr:rowOff>
                  </from>
                  <to>
                    <xdr:col>32</xdr:col>
                    <xdr:colOff>66675</xdr:colOff>
                    <xdr:row>65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28</xdr:col>
                    <xdr:colOff>85725</xdr:colOff>
                    <xdr:row>64</xdr:row>
                    <xdr:rowOff>9525</xdr:rowOff>
                  </from>
                  <to>
                    <xdr:col>30</xdr:col>
                    <xdr:colOff>76200</xdr:colOff>
                    <xdr:row>65</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32</xdr:col>
                    <xdr:colOff>85725</xdr:colOff>
                    <xdr:row>64</xdr:row>
                    <xdr:rowOff>9525</xdr:rowOff>
                  </from>
                  <to>
                    <xdr:col>34</xdr:col>
                    <xdr:colOff>76200</xdr:colOff>
                    <xdr:row>65</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30</xdr:col>
                    <xdr:colOff>76200</xdr:colOff>
                    <xdr:row>65</xdr:row>
                    <xdr:rowOff>0</xdr:rowOff>
                  </from>
                  <to>
                    <xdr:col>32</xdr:col>
                    <xdr:colOff>66675</xdr:colOff>
                    <xdr:row>66</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28</xdr:col>
                    <xdr:colOff>85725</xdr:colOff>
                    <xdr:row>65</xdr:row>
                    <xdr:rowOff>9525</xdr:rowOff>
                  </from>
                  <to>
                    <xdr:col>30</xdr:col>
                    <xdr:colOff>76200</xdr:colOff>
                    <xdr:row>66</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32</xdr:col>
                    <xdr:colOff>85725</xdr:colOff>
                    <xdr:row>65</xdr:row>
                    <xdr:rowOff>9525</xdr:rowOff>
                  </from>
                  <to>
                    <xdr:col>34</xdr:col>
                    <xdr:colOff>76200</xdr:colOff>
                    <xdr:row>66</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30</xdr:col>
                    <xdr:colOff>76200</xdr:colOff>
                    <xdr:row>66</xdr:row>
                    <xdr:rowOff>0</xdr:rowOff>
                  </from>
                  <to>
                    <xdr:col>32</xdr:col>
                    <xdr:colOff>66675</xdr:colOff>
                    <xdr:row>67</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28</xdr:col>
                    <xdr:colOff>85725</xdr:colOff>
                    <xdr:row>66</xdr:row>
                    <xdr:rowOff>9525</xdr:rowOff>
                  </from>
                  <to>
                    <xdr:col>30</xdr:col>
                    <xdr:colOff>76200</xdr:colOff>
                    <xdr:row>67</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32</xdr:col>
                    <xdr:colOff>85725</xdr:colOff>
                    <xdr:row>66</xdr:row>
                    <xdr:rowOff>9525</xdr:rowOff>
                  </from>
                  <to>
                    <xdr:col>34</xdr:col>
                    <xdr:colOff>76200</xdr:colOff>
                    <xdr:row>67</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30</xdr:col>
                    <xdr:colOff>76200</xdr:colOff>
                    <xdr:row>67</xdr:row>
                    <xdr:rowOff>0</xdr:rowOff>
                  </from>
                  <to>
                    <xdr:col>32</xdr:col>
                    <xdr:colOff>66675</xdr:colOff>
                    <xdr:row>68</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28</xdr:col>
                    <xdr:colOff>85725</xdr:colOff>
                    <xdr:row>67</xdr:row>
                    <xdr:rowOff>9525</xdr:rowOff>
                  </from>
                  <to>
                    <xdr:col>30</xdr:col>
                    <xdr:colOff>76200</xdr:colOff>
                    <xdr:row>68</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32</xdr:col>
                    <xdr:colOff>85725</xdr:colOff>
                    <xdr:row>67</xdr:row>
                    <xdr:rowOff>9525</xdr:rowOff>
                  </from>
                  <to>
                    <xdr:col>34</xdr:col>
                    <xdr:colOff>76200</xdr:colOff>
                    <xdr:row>68</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30</xdr:col>
                    <xdr:colOff>76200</xdr:colOff>
                    <xdr:row>68</xdr:row>
                    <xdr:rowOff>0</xdr:rowOff>
                  </from>
                  <to>
                    <xdr:col>32</xdr:col>
                    <xdr:colOff>66675</xdr:colOff>
                    <xdr:row>69</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28</xdr:col>
                    <xdr:colOff>85725</xdr:colOff>
                    <xdr:row>67</xdr:row>
                    <xdr:rowOff>228600</xdr:rowOff>
                  </from>
                  <to>
                    <xdr:col>30</xdr:col>
                    <xdr:colOff>76200</xdr:colOff>
                    <xdr:row>68</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32</xdr:col>
                    <xdr:colOff>85725</xdr:colOff>
                    <xdr:row>68</xdr:row>
                    <xdr:rowOff>9525</xdr:rowOff>
                  </from>
                  <to>
                    <xdr:col>34</xdr:col>
                    <xdr:colOff>76200</xdr:colOff>
                    <xdr:row>69</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30</xdr:col>
                    <xdr:colOff>76200</xdr:colOff>
                    <xdr:row>69</xdr:row>
                    <xdr:rowOff>0</xdr:rowOff>
                  </from>
                  <to>
                    <xdr:col>32</xdr:col>
                    <xdr:colOff>66675</xdr:colOff>
                    <xdr:row>70</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28</xdr:col>
                    <xdr:colOff>85725</xdr:colOff>
                    <xdr:row>69</xdr:row>
                    <xdr:rowOff>9525</xdr:rowOff>
                  </from>
                  <to>
                    <xdr:col>30</xdr:col>
                    <xdr:colOff>76200</xdr:colOff>
                    <xdr:row>70</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32</xdr:col>
                    <xdr:colOff>85725</xdr:colOff>
                    <xdr:row>69</xdr:row>
                    <xdr:rowOff>9525</xdr:rowOff>
                  </from>
                  <to>
                    <xdr:col>34</xdr:col>
                    <xdr:colOff>76200</xdr:colOff>
                    <xdr:row>70</xdr:row>
                    <xdr:rowOff>9525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30</xdr:col>
                    <xdr:colOff>76200</xdr:colOff>
                    <xdr:row>70</xdr:row>
                    <xdr:rowOff>9525</xdr:rowOff>
                  </from>
                  <to>
                    <xdr:col>32</xdr:col>
                    <xdr:colOff>66675</xdr:colOff>
                    <xdr:row>71</xdr:row>
                    <xdr:rowOff>19050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28</xdr:col>
                    <xdr:colOff>85725</xdr:colOff>
                    <xdr:row>70</xdr:row>
                    <xdr:rowOff>9525</xdr:rowOff>
                  </from>
                  <to>
                    <xdr:col>30</xdr:col>
                    <xdr:colOff>76200</xdr:colOff>
                    <xdr:row>71</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32</xdr:col>
                    <xdr:colOff>85725</xdr:colOff>
                    <xdr:row>70</xdr:row>
                    <xdr:rowOff>9525</xdr:rowOff>
                  </from>
                  <to>
                    <xdr:col>34</xdr:col>
                    <xdr:colOff>76200</xdr:colOff>
                    <xdr:row>71</xdr:row>
                    <xdr:rowOff>19050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30</xdr:col>
                    <xdr:colOff>76200</xdr:colOff>
                    <xdr:row>71</xdr:row>
                    <xdr:rowOff>9525</xdr:rowOff>
                  </from>
                  <to>
                    <xdr:col>32</xdr:col>
                    <xdr:colOff>66675</xdr:colOff>
                    <xdr:row>72</xdr:row>
                    <xdr:rowOff>19050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28</xdr:col>
                    <xdr:colOff>85725</xdr:colOff>
                    <xdr:row>71</xdr:row>
                    <xdr:rowOff>19050</xdr:rowOff>
                  </from>
                  <to>
                    <xdr:col>30</xdr:col>
                    <xdr:colOff>76200</xdr:colOff>
                    <xdr:row>72</xdr:row>
                    <xdr:rowOff>19050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32</xdr:col>
                    <xdr:colOff>85725</xdr:colOff>
                    <xdr:row>71</xdr:row>
                    <xdr:rowOff>19050</xdr:rowOff>
                  </from>
                  <to>
                    <xdr:col>34</xdr:col>
                    <xdr:colOff>76200</xdr:colOff>
                    <xdr:row>72</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30</xdr:col>
                    <xdr:colOff>76200</xdr:colOff>
                    <xdr:row>72</xdr:row>
                    <xdr:rowOff>9525</xdr:rowOff>
                  </from>
                  <to>
                    <xdr:col>32</xdr:col>
                    <xdr:colOff>66675</xdr:colOff>
                    <xdr:row>73</xdr:row>
                    <xdr:rowOff>19050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28</xdr:col>
                    <xdr:colOff>85725</xdr:colOff>
                    <xdr:row>72</xdr:row>
                    <xdr:rowOff>19050</xdr:rowOff>
                  </from>
                  <to>
                    <xdr:col>30</xdr:col>
                    <xdr:colOff>76200</xdr:colOff>
                    <xdr:row>73</xdr:row>
                    <xdr:rowOff>19050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32</xdr:col>
                    <xdr:colOff>85725</xdr:colOff>
                    <xdr:row>72</xdr:row>
                    <xdr:rowOff>19050</xdr:rowOff>
                  </from>
                  <to>
                    <xdr:col>34</xdr:col>
                    <xdr:colOff>76200</xdr:colOff>
                    <xdr:row>73</xdr:row>
                    <xdr:rowOff>19050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30</xdr:col>
                    <xdr:colOff>76200</xdr:colOff>
                    <xdr:row>73</xdr:row>
                    <xdr:rowOff>95250</xdr:rowOff>
                  </from>
                  <to>
                    <xdr:col>32</xdr:col>
                    <xdr:colOff>66675</xdr:colOff>
                    <xdr:row>73</xdr:row>
                    <xdr:rowOff>323850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28</xdr:col>
                    <xdr:colOff>85725</xdr:colOff>
                    <xdr:row>73</xdr:row>
                    <xdr:rowOff>104775</xdr:rowOff>
                  </from>
                  <to>
                    <xdr:col>30</xdr:col>
                    <xdr:colOff>76200</xdr:colOff>
                    <xdr:row>73</xdr:row>
                    <xdr:rowOff>323850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32</xdr:col>
                    <xdr:colOff>85725</xdr:colOff>
                    <xdr:row>73</xdr:row>
                    <xdr:rowOff>104775</xdr:rowOff>
                  </from>
                  <to>
                    <xdr:col>34</xdr:col>
                    <xdr:colOff>76200</xdr:colOff>
                    <xdr:row>73</xdr:row>
                    <xdr:rowOff>323850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30</xdr:col>
                    <xdr:colOff>76200</xdr:colOff>
                    <xdr:row>73</xdr:row>
                    <xdr:rowOff>438150</xdr:rowOff>
                  </from>
                  <to>
                    <xdr:col>32</xdr:col>
                    <xdr:colOff>66675</xdr:colOff>
                    <xdr:row>75</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28</xdr:col>
                    <xdr:colOff>85725</xdr:colOff>
                    <xdr:row>74</xdr:row>
                    <xdr:rowOff>9525</xdr:rowOff>
                  </from>
                  <to>
                    <xdr:col>30</xdr:col>
                    <xdr:colOff>76200</xdr:colOff>
                    <xdr:row>75</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32</xdr:col>
                    <xdr:colOff>85725</xdr:colOff>
                    <xdr:row>74</xdr:row>
                    <xdr:rowOff>9525</xdr:rowOff>
                  </from>
                  <to>
                    <xdr:col>34</xdr:col>
                    <xdr:colOff>76200</xdr:colOff>
                    <xdr:row>75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34"/>
  <sheetViews>
    <sheetView showGridLines="0" view="pageBreakPreview" zoomScaleNormal="70" zoomScaleSheetLayoutView="100" zoomScalePageLayoutView="85" workbookViewId="0"/>
  </sheetViews>
  <sheetFormatPr defaultColWidth="0" defaultRowHeight="13.5"/>
  <cols>
    <col min="1" max="1" width="1.875" style="6" customWidth="1"/>
    <col min="2" max="34" width="2.5" style="45" customWidth="1"/>
    <col min="35" max="35" width="1.875" style="6" customWidth="1"/>
    <col min="36" max="36" width="9" style="85" hidden="1" customWidth="1"/>
    <col min="37" max="37" width="6.25" style="85" hidden="1" customWidth="1"/>
    <col min="38" max="45" width="9" style="85" hidden="1" customWidth="1"/>
    <col min="46" max="50" width="6.375" style="85" hidden="1" customWidth="1"/>
    <col min="51" max="51" width="6.5" style="85" hidden="1" customWidth="1"/>
    <col min="52" max="16384" width="9" style="85" hidden="1"/>
  </cols>
  <sheetData>
    <row r="1" spans="1:50">
      <c r="A1" s="48"/>
      <c r="B1" s="65"/>
      <c r="C1" s="65"/>
      <c r="D1" s="65"/>
      <c r="E1" s="65"/>
      <c r="F1" s="65"/>
      <c r="G1" s="65"/>
      <c r="H1" s="65"/>
      <c r="I1" s="65"/>
      <c r="J1" s="65"/>
      <c r="K1" s="65"/>
      <c r="L1" s="65"/>
      <c r="M1" s="65"/>
      <c r="N1" s="65"/>
      <c r="O1" s="65"/>
      <c r="P1" s="65"/>
      <c r="Q1" s="65"/>
      <c r="R1" s="65"/>
      <c r="S1" s="65"/>
      <c r="T1" s="65"/>
      <c r="U1" s="65"/>
      <c r="V1" s="65"/>
      <c r="W1" s="65"/>
      <c r="X1" s="65"/>
      <c r="Y1" s="65"/>
      <c r="Z1" s="46"/>
      <c r="AA1" s="46"/>
      <c r="AB1" s="46"/>
      <c r="AC1" s="46"/>
      <c r="AD1" s="46"/>
      <c r="AE1" s="46"/>
      <c r="AF1" s="46"/>
      <c r="AG1" s="46"/>
      <c r="AH1" s="46"/>
      <c r="AI1" s="48"/>
    </row>
    <row r="2" spans="1:50" s="117" customFormat="1" ht="18" customHeight="1">
      <c r="A2" s="62"/>
      <c r="B2" s="400" t="s">
        <v>72</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3"/>
    </row>
    <row r="3" spans="1:50" s="117" customFormat="1" ht="18" customHeight="1" thickBot="1">
      <c r="A3" s="62"/>
      <c r="B3" s="352" t="s">
        <v>2</v>
      </c>
      <c r="C3" s="352"/>
      <c r="D3" s="351" t="s">
        <v>216</v>
      </c>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row>
    <row r="4" spans="1:50" s="117" customFormat="1" ht="18" customHeight="1" thickBot="1">
      <c r="A4" s="118"/>
      <c r="B4" s="119"/>
      <c r="C4" s="351" t="s">
        <v>74</v>
      </c>
      <c r="D4" s="351"/>
      <c r="E4" s="351" t="s">
        <v>73</v>
      </c>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118"/>
      <c r="AT4" s="154">
        <v>1</v>
      </c>
      <c r="AU4" s="155">
        <v>2</v>
      </c>
      <c r="AV4" s="155">
        <v>3</v>
      </c>
      <c r="AW4" s="156">
        <v>4</v>
      </c>
    </row>
    <row r="5" spans="1:50" ht="18" customHeight="1" thickBot="1">
      <c r="A5" s="48"/>
      <c r="B5" s="96"/>
      <c r="C5" s="65"/>
      <c r="D5" s="132"/>
      <c r="E5" s="471" t="s">
        <v>3</v>
      </c>
      <c r="F5" s="471"/>
      <c r="G5" s="478" t="s">
        <v>75</v>
      </c>
      <c r="H5" s="478"/>
      <c r="I5" s="478"/>
      <c r="J5" s="478"/>
      <c r="K5" s="478"/>
      <c r="L5" s="478"/>
      <c r="M5" s="478"/>
      <c r="N5" s="478"/>
      <c r="O5" s="478"/>
      <c r="P5" s="478"/>
      <c r="Q5" s="478"/>
      <c r="R5" s="65"/>
      <c r="S5" s="65"/>
      <c r="T5" s="65"/>
      <c r="U5" s="65"/>
      <c r="V5" s="65"/>
      <c r="W5" s="65"/>
      <c r="X5" s="65"/>
      <c r="Y5" s="65"/>
      <c r="Z5" s="65"/>
      <c r="AA5" s="65"/>
      <c r="AB5" s="65"/>
      <c r="AC5" s="65"/>
      <c r="AD5" s="65"/>
      <c r="AE5" s="65"/>
      <c r="AF5" s="65"/>
      <c r="AG5" s="65"/>
      <c r="AH5" s="65"/>
      <c r="AI5" s="48"/>
      <c r="AJ5" t="s">
        <v>259</v>
      </c>
      <c r="AK5" t="s">
        <v>260</v>
      </c>
      <c r="AM5"/>
      <c r="AN5" s="189" t="str">
        <f>CONCATENATE(AT5,AU5,AV5,AW5)</f>
        <v/>
      </c>
      <c r="AO5" s="225">
        <f>COUNT(AT5:AW5)</f>
        <v>0</v>
      </c>
      <c r="AP5" s="226" t="b">
        <v>0</v>
      </c>
      <c r="AQ5" s="225" t="b">
        <v>0</v>
      </c>
      <c r="AR5" s="225" t="b">
        <v>0</v>
      </c>
      <c r="AS5" s="227" t="b">
        <v>0</v>
      </c>
      <c r="AT5" s="226" t="str">
        <f>IF(AP5=TRUE,1,"")</f>
        <v/>
      </c>
      <c r="AU5" s="225" t="str">
        <f>IF(AQ5=TRUE,2,"")</f>
        <v/>
      </c>
      <c r="AV5" s="225" t="str">
        <f>IF(AR5=TRUE,3,"")</f>
        <v/>
      </c>
      <c r="AW5" s="227" t="str">
        <f>IF(AS5=TRUE,4,"")</f>
        <v/>
      </c>
    </row>
    <row r="6" spans="1:50" ht="18" customHeight="1" thickBot="1">
      <c r="A6" s="48"/>
      <c r="B6" s="96"/>
      <c r="C6" s="65"/>
      <c r="D6" s="132"/>
      <c r="E6" s="471" t="s">
        <v>4</v>
      </c>
      <c r="F6" s="471"/>
      <c r="G6" s="351" t="s">
        <v>76</v>
      </c>
      <c r="H6" s="351"/>
      <c r="I6" s="351"/>
      <c r="J6" s="351"/>
      <c r="K6" s="351"/>
      <c r="L6" s="65" t="s">
        <v>77</v>
      </c>
      <c r="M6" s="365"/>
      <c r="N6" s="365"/>
      <c r="O6" s="73" t="s">
        <v>78</v>
      </c>
      <c r="P6" s="73"/>
      <c r="Q6" s="65"/>
      <c r="R6" s="65"/>
      <c r="S6" s="65"/>
      <c r="T6" s="65"/>
      <c r="U6" s="65"/>
      <c r="V6" s="65"/>
      <c r="W6" s="65"/>
      <c r="X6" s="65"/>
      <c r="Y6" s="65"/>
      <c r="Z6" s="65"/>
      <c r="AA6" s="65"/>
      <c r="AB6" s="65"/>
      <c r="AC6" s="65"/>
      <c r="AD6" s="65"/>
      <c r="AE6" s="65"/>
      <c r="AF6" s="65"/>
      <c r="AG6" s="65"/>
      <c r="AH6" s="65"/>
      <c r="AI6" s="48"/>
      <c r="AN6" s="212" t="str">
        <f>IF(M6="","",M6)</f>
        <v/>
      </c>
      <c r="AU6" s="228" t="str">
        <f>IF(AU5="",IF(M6&gt;=1,1,""),"")</f>
        <v/>
      </c>
      <c r="AV6" s="85" t="s">
        <v>258</v>
      </c>
    </row>
    <row r="7" spans="1:50" ht="18" customHeight="1">
      <c r="A7" s="48"/>
      <c r="B7" s="96"/>
      <c r="C7" s="65"/>
      <c r="D7" s="86"/>
      <c r="E7" s="471" t="s">
        <v>5</v>
      </c>
      <c r="F7" s="471"/>
      <c r="G7" s="65" t="s">
        <v>79</v>
      </c>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48"/>
      <c r="AJ7" t="s">
        <v>261</v>
      </c>
      <c r="AK7" t="s">
        <v>262</v>
      </c>
      <c r="AL7" s="85" t="s">
        <v>82</v>
      </c>
      <c r="AM7" s="85" t="s">
        <v>273</v>
      </c>
      <c r="AN7" s="189" t="str">
        <f>IF(F14&gt;0,F14,"")</f>
        <v/>
      </c>
      <c r="AU7" s="253"/>
    </row>
    <row r="8" spans="1:50" ht="18" customHeight="1" thickBot="1">
      <c r="A8" s="51"/>
      <c r="B8" s="119"/>
      <c r="C8" s="96"/>
      <c r="D8" s="120"/>
      <c r="E8" s="471" t="s">
        <v>6</v>
      </c>
      <c r="F8" s="471"/>
      <c r="G8" s="65" t="s">
        <v>80</v>
      </c>
      <c r="H8" s="65"/>
      <c r="I8" s="65"/>
      <c r="J8" s="65"/>
      <c r="K8" s="65"/>
      <c r="L8" s="65"/>
      <c r="M8" s="65"/>
      <c r="N8" s="65"/>
      <c r="O8" s="65"/>
      <c r="P8" s="65"/>
      <c r="Q8" s="65"/>
      <c r="R8" s="120"/>
      <c r="S8" s="120"/>
      <c r="T8" s="120"/>
      <c r="U8" s="120"/>
      <c r="V8" s="120"/>
      <c r="W8" s="120"/>
      <c r="X8" s="120"/>
      <c r="Y8" s="120"/>
      <c r="Z8" s="120"/>
      <c r="AA8" s="120"/>
      <c r="AB8" s="120"/>
      <c r="AC8" s="120"/>
      <c r="AD8" s="120"/>
      <c r="AE8" s="120"/>
      <c r="AF8" s="120"/>
      <c r="AG8" s="120"/>
      <c r="AH8" s="120"/>
      <c r="AI8" s="51"/>
      <c r="AL8" s="85" t="s">
        <v>82</v>
      </c>
      <c r="AM8" s="85" t="s">
        <v>274</v>
      </c>
      <c r="AN8" s="212" t="str">
        <f>CONCATENATE(AR10,AS10)</f>
        <v/>
      </c>
    </row>
    <row r="9" spans="1:50" ht="14.25" thickBot="1">
      <c r="A9" s="48"/>
      <c r="B9" s="96"/>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48"/>
      <c r="AL9" s="85" t="s">
        <v>82</v>
      </c>
      <c r="AM9" s="85" t="s">
        <v>267</v>
      </c>
      <c r="AN9" s="212" t="str">
        <f>IF(S14="","",S14)</f>
        <v/>
      </c>
      <c r="AP9" s="85" t="s">
        <v>265</v>
      </c>
      <c r="AR9" s="154">
        <v>1</v>
      </c>
      <c r="AS9" s="155">
        <v>2</v>
      </c>
    </row>
    <row r="10" spans="1:50" ht="13.5" customHeight="1" thickBot="1">
      <c r="A10" s="48"/>
      <c r="B10" s="62"/>
      <c r="C10" s="351" t="s">
        <v>81</v>
      </c>
      <c r="D10" s="351"/>
      <c r="E10" s="354" t="s">
        <v>187</v>
      </c>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48"/>
      <c r="AL10" s="85" t="s">
        <v>82</v>
      </c>
      <c r="AM10" s="85" t="s">
        <v>268</v>
      </c>
      <c r="AN10" s="212" t="str">
        <f>IF(W14="","",W14)</f>
        <v/>
      </c>
      <c r="AO10" s="213">
        <f>COUNT(AR10:AS10)</f>
        <v>0</v>
      </c>
      <c r="AP10" s="214" t="b">
        <v>0</v>
      </c>
      <c r="AQ10" s="215" t="b">
        <v>0</v>
      </c>
      <c r="AR10" s="216" t="str">
        <f>IF(AP10=TRUE,1,"")</f>
        <v/>
      </c>
      <c r="AS10" s="217" t="str">
        <f>IF(AQ10=TRUE,2,"")</f>
        <v/>
      </c>
      <c r="AT10" s="213" t="s">
        <v>263</v>
      </c>
      <c r="AU10" s="213" t="s">
        <v>264</v>
      </c>
      <c r="AV10" s="213" t="str">
        <f>CONCATENATE(AR10,AT10,AS10)</f>
        <v>,</v>
      </c>
      <c r="AW10" s="218" t="str">
        <f>IF(AV10=",","",IF(AV10="1,2","1,2",IF(AV10="1,","1",IF(AV10=",2",2,""))))</f>
        <v/>
      </c>
      <c r="AX10" s="213" t="s">
        <v>266</v>
      </c>
    </row>
    <row r="11" spans="1:50" ht="14.25" thickBot="1">
      <c r="A11" s="48"/>
      <c r="B11" s="62"/>
      <c r="C11" s="82"/>
      <c r="D11" s="82"/>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48"/>
      <c r="AL11" s="85" t="s">
        <v>82</v>
      </c>
      <c r="AM11" s="85" t="s">
        <v>270</v>
      </c>
      <c r="AN11" s="212" t="str">
        <f>IF(AA14="","",AA14)</f>
        <v/>
      </c>
      <c r="AO11" s="213">
        <f>COUNT(AR11:AS11)</f>
        <v>0</v>
      </c>
      <c r="AP11" s="219" t="b">
        <v>0</v>
      </c>
      <c r="AQ11" s="220" t="b">
        <v>0</v>
      </c>
      <c r="AR11" s="216" t="str">
        <f>IF(AP11=TRUE,1,"")</f>
        <v/>
      </c>
      <c r="AS11" s="217" t="str">
        <f>IF(AQ11=TRUE,2,"")</f>
        <v/>
      </c>
      <c r="AT11" s="213" t="s">
        <v>263</v>
      </c>
      <c r="AU11" s="213" t="s">
        <v>264</v>
      </c>
      <c r="AV11" s="213" t="str">
        <f t="shared" ref="AV11" si="0">CONCATENATE(AR11,AT11,AS11)</f>
        <v>,</v>
      </c>
      <c r="AW11" s="221" t="str">
        <f>IF(AV11=",","",IF(AV11="1,2","1,2",IF(AV11="1,","1",IF(AV11=",2",2,""))))</f>
        <v/>
      </c>
      <c r="AX11" s="213"/>
    </row>
    <row r="12" spans="1:50" ht="14.25" thickBot="1">
      <c r="A12" s="48"/>
      <c r="B12" s="62"/>
      <c r="C12" s="82"/>
      <c r="D12" s="8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8"/>
      <c r="AL12" s="85" t="s">
        <v>82</v>
      </c>
      <c r="AM12" s="85" t="s">
        <v>272</v>
      </c>
      <c r="AN12" s="212" t="str">
        <f>IF(AE14="","",AE14)</f>
        <v/>
      </c>
      <c r="AO12" s="213">
        <f>COUNT(AR12:AS12)</f>
        <v>0</v>
      </c>
      <c r="AP12" s="222" t="b">
        <v>0</v>
      </c>
      <c r="AQ12" s="223" t="b">
        <v>0</v>
      </c>
      <c r="AR12" s="216" t="str">
        <f>IF(AP12=TRUE,1,"")</f>
        <v/>
      </c>
      <c r="AS12" s="217" t="str">
        <f>IF(AQ12=TRUE,2,"")</f>
        <v/>
      </c>
      <c r="AT12" s="213" t="s">
        <v>263</v>
      </c>
      <c r="AU12" s="213" t="s">
        <v>264</v>
      </c>
      <c r="AV12" s="213" t="str">
        <f>CONCATENATE(AR12,AT12,AS12)</f>
        <v>,</v>
      </c>
      <c r="AW12" s="224" t="str">
        <f>IF(AV12=",","",IF(AV12="1,2","1,2",IF(AV12="1,","1",IF(AV12=",2",2,""))))</f>
        <v/>
      </c>
      <c r="AX12" s="213"/>
    </row>
    <row r="13" spans="1:50" ht="18" customHeight="1">
      <c r="A13" s="48"/>
      <c r="B13" s="53"/>
      <c r="C13" s="472"/>
      <c r="D13" s="473"/>
      <c r="E13" s="474"/>
      <c r="F13" s="358" t="s">
        <v>85</v>
      </c>
      <c r="G13" s="359"/>
      <c r="H13" s="359"/>
      <c r="I13" s="359"/>
      <c r="J13" s="360"/>
      <c r="K13" s="358" t="s">
        <v>88</v>
      </c>
      <c r="L13" s="359"/>
      <c r="M13" s="359"/>
      <c r="N13" s="359"/>
      <c r="O13" s="359"/>
      <c r="P13" s="359"/>
      <c r="Q13" s="359"/>
      <c r="R13" s="360"/>
      <c r="S13" s="358" t="s">
        <v>89</v>
      </c>
      <c r="T13" s="359"/>
      <c r="U13" s="359"/>
      <c r="V13" s="360"/>
      <c r="W13" s="358" t="s">
        <v>269</v>
      </c>
      <c r="X13" s="359"/>
      <c r="Y13" s="359"/>
      <c r="Z13" s="360"/>
      <c r="AA13" s="358" t="s">
        <v>271</v>
      </c>
      <c r="AB13" s="359"/>
      <c r="AC13" s="359"/>
      <c r="AD13" s="360"/>
      <c r="AE13" s="358" t="s">
        <v>90</v>
      </c>
      <c r="AF13" s="359"/>
      <c r="AG13" s="359"/>
      <c r="AH13" s="360"/>
      <c r="AI13" s="48"/>
      <c r="AL13" s="85" t="s">
        <v>83</v>
      </c>
      <c r="AM13" s="85" t="s">
        <v>273</v>
      </c>
      <c r="AN13" s="189" t="str">
        <f>IF(F15&gt;0,F15,"")</f>
        <v/>
      </c>
    </row>
    <row r="14" spans="1:50" ht="34.5" customHeight="1">
      <c r="A14" s="48"/>
      <c r="B14" s="71"/>
      <c r="C14" s="475" t="s">
        <v>82</v>
      </c>
      <c r="D14" s="476"/>
      <c r="E14" s="477"/>
      <c r="F14" s="456"/>
      <c r="G14" s="457"/>
      <c r="H14" s="457"/>
      <c r="I14" s="454" t="s">
        <v>85</v>
      </c>
      <c r="J14" s="455"/>
      <c r="K14" s="158"/>
      <c r="L14" s="454" t="s">
        <v>86</v>
      </c>
      <c r="M14" s="454"/>
      <c r="N14" s="158"/>
      <c r="O14" s="454" t="s">
        <v>87</v>
      </c>
      <c r="P14" s="454"/>
      <c r="Q14" s="454"/>
      <c r="R14" s="455"/>
      <c r="S14" s="468"/>
      <c r="T14" s="469"/>
      <c r="U14" s="469"/>
      <c r="V14" s="470"/>
      <c r="W14" s="468"/>
      <c r="X14" s="469"/>
      <c r="Y14" s="469"/>
      <c r="Z14" s="470"/>
      <c r="AA14" s="468"/>
      <c r="AB14" s="469"/>
      <c r="AC14" s="469"/>
      <c r="AD14" s="470"/>
      <c r="AE14" s="468"/>
      <c r="AF14" s="469"/>
      <c r="AG14" s="469"/>
      <c r="AH14" s="470"/>
      <c r="AI14" s="48"/>
      <c r="AL14" s="85" t="s">
        <v>83</v>
      </c>
      <c r="AM14" s="85" t="s">
        <v>274</v>
      </c>
      <c r="AN14" s="212" t="str">
        <f>CONCATENATE(AR11,AS11)</f>
        <v/>
      </c>
    </row>
    <row r="15" spans="1:50" ht="34.5" customHeight="1">
      <c r="A15" s="48"/>
      <c r="B15" s="71"/>
      <c r="C15" s="475" t="s">
        <v>83</v>
      </c>
      <c r="D15" s="476"/>
      <c r="E15" s="477"/>
      <c r="F15" s="456"/>
      <c r="G15" s="457"/>
      <c r="H15" s="457"/>
      <c r="I15" s="454" t="s">
        <v>85</v>
      </c>
      <c r="J15" s="455"/>
      <c r="K15" s="158"/>
      <c r="L15" s="454" t="s">
        <v>86</v>
      </c>
      <c r="M15" s="454"/>
      <c r="N15" s="158"/>
      <c r="O15" s="454" t="s">
        <v>87</v>
      </c>
      <c r="P15" s="454"/>
      <c r="Q15" s="454"/>
      <c r="R15" s="455"/>
      <c r="S15" s="468"/>
      <c r="T15" s="469"/>
      <c r="U15" s="469"/>
      <c r="V15" s="470"/>
      <c r="W15" s="468"/>
      <c r="X15" s="469"/>
      <c r="Y15" s="469"/>
      <c r="Z15" s="470"/>
      <c r="AA15" s="468"/>
      <c r="AB15" s="469"/>
      <c r="AC15" s="469"/>
      <c r="AD15" s="470"/>
      <c r="AE15" s="468"/>
      <c r="AF15" s="469"/>
      <c r="AG15" s="469"/>
      <c r="AH15" s="470"/>
      <c r="AI15" s="48"/>
      <c r="AL15" s="85" t="s">
        <v>83</v>
      </c>
      <c r="AM15" s="85" t="s">
        <v>267</v>
      </c>
      <c r="AN15" s="212" t="str">
        <f>IF(S15="","",S15)</f>
        <v/>
      </c>
    </row>
    <row r="16" spans="1:50" ht="34.5" customHeight="1">
      <c r="A16" s="48"/>
      <c r="B16" s="51"/>
      <c r="C16" s="475" t="s">
        <v>84</v>
      </c>
      <c r="D16" s="476"/>
      <c r="E16" s="477"/>
      <c r="F16" s="456"/>
      <c r="G16" s="457"/>
      <c r="H16" s="457"/>
      <c r="I16" s="454" t="s">
        <v>85</v>
      </c>
      <c r="J16" s="455"/>
      <c r="K16" s="158"/>
      <c r="L16" s="454" t="s">
        <v>86</v>
      </c>
      <c r="M16" s="454"/>
      <c r="N16" s="158"/>
      <c r="O16" s="454" t="s">
        <v>87</v>
      </c>
      <c r="P16" s="454"/>
      <c r="Q16" s="454"/>
      <c r="R16" s="455"/>
      <c r="S16" s="468"/>
      <c r="T16" s="469"/>
      <c r="U16" s="469"/>
      <c r="V16" s="470"/>
      <c r="W16" s="468"/>
      <c r="X16" s="469"/>
      <c r="Y16" s="469"/>
      <c r="Z16" s="470"/>
      <c r="AA16" s="468"/>
      <c r="AB16" s="469"/>
      <c r="AC16" s="469"/>
      <c r="AD16" s="470"/>
      <c r="AE16" s="468"/>
      <c r="AF16" s="469"/>
      <c r="AG16" s="469"/>
      <c r="AH16" s="470"/>
      <c r="AI16" s="48"/>
      <c r="AL16" s="85" t="s">
        <v>83</v>
      </c>
      <c r="AM16" s="85" t="s">
        <v>268</v>
      </c>
      <c r="AN16" s="212" t="str">
        <f>IF(W15="","",W15)</f>
        <v/>
      </c>
    </row>
    <row r="17" spans="1:40" ht="18" customHeight="1">
      <c r="A17" s="48"/>
      <c r="B17" s="49"/>
      <c r="C17" s="72"/>
      <c r="D17" s="84" t="s">
        <v>7</v>
      </c>
      <c r="E17" s="72"/>
      <c r="F17" s="387" t="s">
        <v>91</v>
      </c>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48"/>
      <c r="AL17" s="85" t="s">
        <v>83</v>
      </c>
      <c r="AM17" s="85" t="s">
        <v>270</v>
      </c>
      <c r="AN17" s="212" t="str">
        <f>IF(AA15="","",AA15)</f>
        <v/>
      </c>
    </row>
    <row r="18" spans="1:40" ht="13.5" customHeight="1">
      <c r="A18" s="48"/>
      <c r="B18" s="49"/>
      <c r="C18" s="72"/>
      <c r="D18" s="72"/>
      <c r="E18" s="72"/>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8"/>
      <c r="AL18" s="85" t="s">
        <v>83</v>
      </c>
      <c r="AM18" s="85" t="s">
        <v>272</v>
      </c>
      <c r="AN18" s="212" t="str">
        <f>IF(AE15="","",AE15)</f>
        <v/>
      </c>
    </row>
    <row r="19" spans="1:40" ht="13.5" customHeight="1">
      <c r="A19" s="48"/>
      <c r="B19" s="51"/>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48"/>
      <c r="AH19" s="48"/>
      <c r="AI19" s="48"/>
      <c r="AL19" s="85" t="s">
        <v>84</v>
      </c>
      <c r="AM19" s="85" t="s">
        <v>273</v>
      </c>
      <c r="AN19" s="189" t="str">
        <f>IF(F16&gt;0,F16,"")</f>
        <v/>
      </c>
    </row>
    <row r="20" spans="1:40" ht="13.5" customHeight="1">
      <c r="A20" s="48"/>
      <c r="B20" s="51"/>
      <c r="C20" s="70"/>
      <c r="D20" s="84" t="s">
        <v>7</v>
      </c>
      <c r="E20" s="61"/>
      <c r="F20" s="404" t="s">
        <v>92</v>
      </c>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8"/>
      <c r="AL20" s="85" t="s">
        <v>84</v>
      </c>
      <c r="AM20" s="85" t="s">
        <v>274</v>
      </c>
      <c r="AN20" s="212" t="str">
        <f>CONCATENATE(AR12,AS12)</f>
        <v/>
      </c>
    </row>
    <row r="21" spans="1:40" ht="13.5" customHeight="1">
      <c r="A21" s="48"/>
      <c r="B21" s="49"/>
      <c r="C21" s="5"/>
      <c r="D21" s="5"/>
      <c r="E21" s="5"/>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8"/>
      <c r="AL21" s="85" t="s">
        <v>84</v>
      </c>
      <c r="AM21" s="85" t="s">
        <v>267</v>
      </c>
      <c r="AN21" s="212" t="str">
        <f>IF(S16="","",S16)</f>
        <v/>
      </c>
    </row>
    <row r="22" spans="1:40">
      <c r="A22" s="48"/>
      <c r="B22" s="51"/>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48"/>
      <c r="AL22" s="85" t="s">
        <v>84</v>
      </c>
      <c r="AM22" s="85" t="s">
        <v>268</v>
      </c>
      <c r="AN22" s="212" t="str">
        <f>IF(W16="","",W16)</f>
        <v/>
      </c>
    </row>
    <row r="23" spans="1:40">
      <c r="A23" s="48"/>
      <c r="B23" s="51"/>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I23" s="48"/>
      <c r="AL23" s="85" t="s">
        <v>84</v>
      </c>
      <c r="AM23" s="85" t="s">
        <v>270</v>
      </c>
      <c r="AN23" s="212" t="str">
        <f>IF(AA16="","",AA16)</f>
        <v/>
      </c>
    </row>
    <row r="24" spans="1:40">
      <c r="A24" s="48"/>
      <c r="B24" s="51"/>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I24" s="48"/>
      <c r="AL24" s="85" t="s">
        <v>84</v>
      </c>
      <c r="AM24" s="85" t="s">
        <v>272</v>
      </c>
      <c r="AN24" s="212" t="str">
        <f>IF(AE16="","",AE16)</f>
        <v/>
      </c>
    </row>
    <row r="25" spans="1:40">
      <c r="A25" s="48"/>
      <c r="B25" s="53"/>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I25" s="48"/>
    </row>
    <row r="26" spans="1:40">
      <c r="A26" s="54"/>
      <c r="B26" s="57"/>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I26" s="54"/>
    </row>
    <row r="27" spans="1:40" ht="13.5" customHeight="1">
      <c r="A27" s="54"/>
      <c r="B27" s="5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I27" s="54"/>
    </row>
    <row r="28" spans="1:40" ht="13.5" customHeight="1">
      <c r="A28" s="54"/>
      <c r="B28" s="5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I28" s="54"/>
    </row>
    <row r="29" spans="1:40" ht="13.5" customHeight="1">
      <c r="A29" s="48"/>
      <c r="B29" s="53"/>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I29" s="48"/>
    </row>
    <row r="30" spans="1:40" ht="13.5" customHeight="1">
      <c r="A30" s="54"/>
      <c r="B30" s="68"/>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I30" s="54"/>
    </row>
    <row r="31" spans="1:40" ht="13.5" customHeight="1">
      <c r="A31" s="48"/>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48"/>
      <c r="AC31" s="48"/>
      <c r="AD31" s="48"/>
      <c r="AE31" s="48"/>
      <c r="AF31" s="48"/>
      <c r="AG31" s="48"/>
      <c r="AI31" s="48"/>
    </row>
    <row r="32" spans="1:40" ht="13.5" customHeight="1">
      <c r="A32" s="115"/>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115"/>
    </row>
    <row r="33" spans="1:35" ht="13.5" customHeight="1">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1:35" ht="13.5"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row>
    <row r="35" spans="1:35" ht="13.5" customHeight="1">
      <c r="A35" s="54"/>
      <c r="B35" s="59"/>
      <c r="C35" s="59"/>
      <c r="D35" s="59"/>
      <c r="E35" s="59"/>
      <c r="F35" s="59"/>
      <c r="G35" s="59"/>
      <c r="H35" s="59"/>
      <c r="I35" s="59"/>
      <c r="J35" s="59"/>
      <c r="K35" s="59"/>
      <c r="L35" s="56"/>
      <c r="M35" s="56"/>
      <c r="N35" s="56"/>
      <c r="O35" s="56"/>
      <c r="P35" s="56"/>
      <c r="Q35" s="56"/>
      <c r="R35" s="56"/>
      <c r="S35" s="56"/>
      <c r="T35" s="56"/>
      <c r="U35" s="56"/>
      <c r="V35" s="56"/>
      <c r="W35" s="56"/>
      <c r="X35" s="56"/>
      <c r="Y35" s="56"/>
      <c r="Z35" s="56"/>
      <c r="AA35" s="56"/>
      <c r="AB35" s="54"/>
      <c r="AC35" s="54"/>
      <c r="AD35" s="54"/>
      <c r="AE35" s="54"/>
      <c r="AF35" s="54"/>
      <c r="AG35" s="54"/>
      <c r="AH35" s="54"/>
      <c r="AI35" s="54"/>
    </row>
    <row r="36" spans="1:35">
      <c r="A36" s="54"/>
      <c r="B36" s="59"/>
      <c r="C36" s="59"/>
      <c r="D36" s="59"/>
      <c r="E36" s="59"/>
      <c r="F36" s="59"/>
      <c r="G36" s="59"/>
      <c r="H36" s="59"/>
      <c r="I36" s="59"/>
      <c r="J36" s="59"/>
      <c r="K36" s="59"/>
      <c r="L36" s="56"/>
      <c r="M36" s="56"/>
      <c r="N36" s="56"/>
      <c r="O36" s="56"/>
      <c r="P36" s="56"/>
      <c r="Q36" s="56"/>
      <c r="R36" s="56"/>
      <c r="S36" s="56"/>
      <c r="T36" s="56"/>
      <c r="U36" s="56"/>
      <c r="V36" s="56"/>
      <c r="W36" s="56"/>
      <c r="X36" s="56"/>
      <c r="Y36" s="56"/>
      <c r="Z36" s="56"/>
      <c r="AA36" s="56"/>
      <c r="AB36" s="54"/>
      <c r="AC36" s="54"/>
      <c r="AD36" s="54"/>
      <c r="AE36" s="54"/>
      <c r="AF36" s="54"/>
      <c r="AG36" s="54"/>
      <c r="AH36" s="54"/>
      <c r="AI36" s="54"/>
    </row>
    <row r="37" spans="1:35">
      <c r="A37" s="54"/>
      <c r="B37" s="59"/>
      <c r="C37" s="59"/>
      <c r="D37" s="59"/>
      <c r="E37" s="59"/>
      <c r="F37" s="59"/>
      <c r="G37" s="59"/>
      <c r="H37" s="59"/>
      <c r="I37" s="59"/>
      <c r="J37" s="59"/>
      <c r="K37" s="59"/>
      <c r="L37" s="56"/>
      <c r="M37" s="56"/>
      <c r="N37" s="56"/>
      <c r="O37" s="56"/>
      <c r="P37" s="56"/>
      <c r="Q37" s="56"/>
      <c r="R37" s="56"/>
      <c r="S37" s="56"/>
      <c r="T37" s="56"/>
      <c r="U37" s="56"/>
      <c r="V37" s="56"/>
      <c r="W37" s="56"/>
      <c r="X37" s="56"/>
      <c r="Y37" s="56"/>
      <c r="Z37" s="56"/>
      <c r="AA37" s="56"/>
      <c r="AB37" s="54"/>
      <c r="AC37" s="54"/>
      <c r="AD37" s="54"/>
      <c r="AE37" s="54"/>
      <c r="AF37" s="54"/>
      <c r="AG37" s="54"/>
      <c r="AH37" s="54"/>
      <c r="AI37" s="54"/>
    </row>
    <row r="38" spans="1:35">
      <c r="A38" s="54"/>
      <c r="B38" s="55"/>
      <c r="C38" s="55"/>
      <c r="D38" s="55"/>
      <c r="E38" s="55"/>
      <c r="F38" s="55"/>
      <c r="G38" s="55"/>
      <c r="H38" s="55"/>
      <c r="I38" s="55"/>
      <c r="J38" s="55"/>
      <c r="K38" s="55"/>
      <c r="L38" s="56"/>
      <c r="M38" s="56"/>
      <c r="N38" s="56"/>
      <c r="O38" s="56"/>
      <c r="P38" s="56"/>
      <c r="Q38" s="56"/>
      <c r="R38" s="56"/>
      <c r="S38" s="56"/>
      <c r="T38" s="56"/>
      <c r="U38" s="56"/>
      <c r="V38" s="56"/>
      <c r="W38" s="56"/>
      <c r="X38" s="56"/>
      <c r="Y38" s="56"/>
      <c r="Z38" s="56"/>
      <c r="AA38" s="56"/>
      <c r="AB38" s="54"/>
      <c r="AC38" s="54"/>
      <c r="AD38" s="54"/>
      <c r="AE38" s="54"/>
      <c r="AF38" s="54"/>
      <c r="AG38" s="54"/>
      <c r="AH38" s="54"/>
      <c r="AI38" s="54"/>
    </row>
    <row r="39" spans="1:35">
      <c r="A39" s="54"/>
      <c r="B39" s="57"/>
      <c r="C39" s="57"/>
      <c r="D39" s="57"/>
      <c r="E39" s="57"/>
      <c r="F39" s="57"/>
      <c r="G39" s="57"/>
      <c r="H39" s="57"/>
      <c r="I39" s="57"/>
      <c r="J39" s="57"/>
      <c r="K39" s="57"/>
      <c r="L39" s="58"/>
      <c r="M39" s="58"/>
      <c r="N39" s="58"/>
      <c r="O39" s="58"/>
      <c r="P39" s="58"/>
      <c r="Q39" s="58"/>
      <c r="R39" s="58"/>
      <c r="S39" s="58"/>
      <c r="T39" s="58"/>
      <c r="U39" s="58"/>
      <c r="V39" s="58"/>
      <c r="W39" s="58"/>
      <c r="X39" s="58"/>
      <c r="Y39" s="58"/>
      <c r="Z39" s="58"/>
      <c r="AA39" s="58"/>
      <c r="AB39" s="54"/>
      <c r="AC39" s="54"/>
      <c r="AD39" s="54"/>
      <c r="AE39" s="54"/>
      <c r="AF39" s="54"/>
      <c r="AG39" s="54"/>
      <c r="AH39" s="54"/>
      <c r="AI39" s="54"/>
    </row>
    <row r="40" spans="1:35">
      <c r="A40" s="54"/>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54"/>
      <c r="AC40" s="54"/>
      <c r="AD40" s="54"/>
      <c r="AE40" s="54"/>
      <c r="AF40" s="54"/>
      <c r="AG40" s="54"/>
      <c r="AH40" s="54"/>
      <c r="AI40" s="54"/>
    </row>
    <row r="41" spans="1:35">
      <c r="A41" s="115"/>
      <c r="B41" s="57"/>
      <c r="C41" s="57"/>
      <c r="D41" s="57"/>
      <c r="E41" s="57"/>
      <c r="F41" s="64"/>
      <c r="G41" s="64"/>
      <c r="H41" s="64"/>
      <c r="I41" s="64"/>
      <c r="J41" s="64"/>
      <c r="K41" s="64"/>
      <c r="L41" s="57"/>
      <c r="M41" s="57"/>
      <c r="N41" s="57"/>
      <c r="O41" s="57"/>
      <c r="P41" s="57"/>
      <c r="Q41" s="59"/>
      <c r="R41" s="59"/>
      <c r="S41" s="59"/>
      <c r="T41" s="59"/>
      <c r="U41" s="59"/>
      <c r="V41" s="59"/>
      <c r="W41" s="59"/>
      <c r="X41" s="59"/>
      <c r="Y41" s="59"/>
      <c r="Z41" s="59"/>
      <c r="AA41" s="59"/>
      <c r="AB41" s="59"/>
      <c r="AC41" s="59"/>
      <c r="AD41" s="59"/>
      <c r="AE41" s="59"/>
      <c r="AF41" s="59"/>
      <c r="AG41" s="59"/>
      <c r="AH41" s="59"/>
      <c r="AI41" s="54"/>
    </row>
    <row r="42" spans="1:35">
      <c r="A42" s="115"/>
      <c r="B42" s="57"/>
      <c r="C42" s="57"/>
      <c r="D42" s="57"/>
      <c r="E42" s="57"/>
      <c r="F42" s="64"/>
      <c r="G42" s="64"/>
      <c r="H42" s="64"/>
      <c r="I42" s="64"/>
      <c r="J42" s="64"/>
      <c r="K42" s="64"/>
      <c r="L42" s="57"/>
      <c r="M42" s="57"/>
      <c r="N42" s="57"/>
      <c r="O42" s="57"/>
      <c r="P42" s="57"/>
      <c r="Q42" s="59"/>
      <c r="R42" s="59"/>
      <c r="S42" s="59"/>
      <c r="T42" s="59"/>
      <c r="U42" s="59"/>
      <c r="V42" s="59"/>
      <c r="W42" s="59"/>
      <c r="X42" s="59"/>
      <c r="Y42" s="59"/>
      <c r="Z42" s="59"/>
      <c r="AA42" s="59"/>
      <c r="AB42" s="59"/>
      <c r="AC42" s="59"/>
      <c r="AD42" s="59"/>
      <c r="AE42" s="59"/>
      <c r="AF42" s="59"/>
      <c r="AG42" s="59"/>
      <c r="AH42" s="59"/>
      <c r="AI42" s="54"/>
    </row>
    <row r="43" spans="1:35">
      <c r="A43" s="115"/>
      <c r="B43" s="57"/>
      <c r="C43" s="57"/>
      <c r="D43" s="57"/>
      <c r="E43" s="57"/>
      <c r="F43" s="57"/>
      <c r="G43" s="57"/>
      <c r="H43" s="57"/>
      <c r="I43" s="57"/>
      <c r="J43" s="57"/>
      <c r="K43" s="57"/>
      <c r="L43" s="57"/>
      <c r="M43" s="57"/>
      <c r="N43" s="57"/>
      <c r="O43" s="57"/>
      <c r="P43" s="57"/>
      <c r="Q43" s="58"/>
      <c r="R43" s="58"/>
      <c r="S43" s="58"/>
      <c r="T43" s="58"/>
      <c r="U43" s="58"/>
      <c r="V43" s="58"/>
      <c r="W43" s="58"/>
      <c r="X43" s="58"/>
      <c r="Y43" s="58"/>
      <c r="Z43" s="58"/>
      <c r="AA43" s="58"/>
      <c r="AB43" s="58"/>
      <c r="AC43" s="58"/>
      <c r="AD43" s="58"/>
      <c r="AE43" s="58"/>
      <c r="AF43" s="58"/>
      <c r="AG43" s="58"/>
      <c r="AH43" s="58"/>
      <c r="AI43" s="54"/>
    </row>
    <row r="44" spans="1:35">
      <c r="A44" s="115"/>
      <c r="B44" s="57"/>
      <c r="C44" s="57"/>
      <c r="D44" s="57"/>
      <c r="E44" s="57"/>
      <c r="F44" s="57"/>
      <c r="G44" s="57"/>
      <c r="H44" s="57"/>
      <c r="I44" s="57"/>
      <c r="J44" s="57"/>
      <c r="K44" s="57"/>
      <c r="L44" s="57"/>
      <c r="M44" s="57"/>
      <c r="N44" s="57"/>
      <c r="O44" s="57"/>
      <c r="P44" s="57"/>
      <c r="Q44" s="58"/>
      <c r="R44" s="58"/>
      <c r="S44" s="58"/>
      <c r="T44" s="58"/>
      <c r="U44" s="58"/>
      <c r="V44" s="58"/>
      <c r="W44" s="58"/>
      <c r="X44" s="58"/>
      <c r="Y44" s="58"/>
      <c r="Z44" s="58"/>
      <c r="AA44" s="58"/>
      <c r="AB44" s="58"/>
      <c r="AC44" s="58"/>
      <c r="AD44" s="58"/>
      <c r="AE44" s="58"/>
      <c r="AF44" s="58"/>
      <c r="AG44" s="58"/>
      <c r="AH44" s="58"/>
      <c r="AI44" s="54"/>
    </row>
    <row r="45" spans="1:35">
      <c r="A45" s="54"/>
      <c r="B45" s="57"/>
      <c r="C45" s="57"/>
      <c r="D45" s="57"/>
      <c r="E45" s="57"/>
      <c r="F45" s="57"/>
      <c r="G45" s="57"/>
      <c r="H45" s="57"/>
      <c r="I45" s="57"/>
      <c r="J45" s="57"/>
      <c r="K45" s="57"/>
      <c r="L45" s="58"/>
      <c r="M45" s="58"/>
      <c r="N45" s="58"/>
      <c r="O45" s="58"/>
      <c r="P45" s="58"/>
      <c r="Q45" s="58"/>
      <c r="R45" s="58"/>
      <c r="S45" s="58"/>
      <c r="T45" s="58"/>
      <c r="U45" s="58"/>
      <c r="V45" s="58"/>
      <c r="W45" s="58"/>
      <c r="X45" s="58"/>
      <c r="Y45" s="58"/>
      <c r="Z45" s="58"/>
      <c r="AA45" s="58"/>
      <c r="AB45" s="54"/>
      <c r="AC45" s="54"/>
      <c r="AD45" s="54"/>
      <c r="AE45" s="54"/>
      <c r="AF45" s="54"/>
      <c r="AG45" s="54"/>
      <c r="AH45" s="54"/>
      <c r="AI45" s="54"/>
    </row>
    <row r="46" spans="1:35">
      <c r="A46" s="54"/>
      <c r="B46" s="59"/>
      <c r="C46" s="59"/>
      <c r="D46" s="59"/>
      <c r="E46" s="59"/>
      <c r="F46" s="59"/>
      <c r="G46" s="59"/>
      <c r="H46" s="59"/>
      <c r="I46" s="59"/>
      <c r="J46" s="59"/>
      <c r="K46" s="59"/>
      <c r="L46" s="56"/>
      <c r="M46" s="56"/>
      <c r="N46" s="56"/>
      <c r="O46" s="56"/>
      <c r="P46" s="56"/>
      <c r="Q46" s="56"/>
      <c r="R46" s="56"/>
      <c r="S46" s="56"/>
      <c r="T46" s="56"/>
      <c r="U46" s="56"/>
      <c r="V46" s="56"/>
      <c r="W46" s="56"/>
      <c r="X46" s="56"/>
      <c r="Y46" s="56"/>
      <c r="Z46" s="56"/>
      <c r="AA46" s="56"/>
      <c r="AB46" s="54"/>
      <c r="AC46" s="54"/>
      <c r="AD46" s="54"/>
      <c r="AE46" s="54"/>
      <c r="AF46" s="54"/>
      <c r="AG46" s="54"/>
      <c r="AH46" s="54"/>
      <c r="AI46" s="54"/>
    </row>
    <row r="47" spans="1:35">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row>
    <row r="48" spans="1:35">
      <c r="A48" s="54"/>
      <c r="B48" s="59"/>
      <c r="C48" s="59"/>
      <c r="D48" s="59"/>
      <c r="E48" s="59"/>
      <c r="F48" s="59"/>
      <c r="G48" s="59"/>
      <c r="H48" s="59"/>
      <c r="I48" s="59"/>
      <c r="J48" s="59"/>
      <c r="K48" s="59"/>
      <c r="L48" s="56"/>
      <c r="M48" s="56"/>
      <c r="N48" s="56"/>
      <c r="O48" s="56"/>
      <c r="P48" s="56"/>
      <c r="Q48" s="56"/>
      <c r="R48" s="56"/>
      <c r="S48" s="56"/>
      <c r="T48" s="56"/>
      <c r="U48" s="56"/>
      <c r="V48" s="56"/>
      <c r="W48" s="56"/>
      <c r="X48" s="56"/>
      <c r="Y48" s="56"/>
      <c r="Z48" s="56"/>
      <c r="AA48" s="56"/>
      <c r="AB48" s="54"/>
      <c r="AC48" s="54"/>
      <c r="AD48" s="54"/>
      <c r="AE48" s="54"/>
      <c r="AF48" s="54"/>
      <c r="AG48" s="54"/>
      <c r="AH48" s="54"/>
      <c r="AI48" s="54"/>
    </row>
    <row r="49" spans="1:52">
      <c r="A49" s="54"/>
      <c r="B49" s="59"/>
      <c r="C49" s="59"/>
      <c r="D49" s="59"/>
      <c r="E49" s="59"/>
      <c r="F49" s="59"/>
      <c r="G49" s="59"/>
      <c r="H49" s="59"/>
      <c r="I49" s="59"/>
      <c r="J49" s="59"/>
      <c r="K49" s="59"/>
      <c r="L49" s="56"/>
      <c r="M49" s="56"/>
      <c r="N49" s="56"/>
      <c r="O49" s="56"/>
      <c r="P49" s="56"/>
      <c r="Q49" s="56"/>
      <c r="R49" s="56"/>
      <c r="S49" s="56"/>
      <c r="T49" s="56"/>
      <c r="U49" s="56"/>
      <c r="V49" s="56"/>
      <c r="W49" s="56"/>
      <c r="X49" s="56"/>
      <c r="Y49" s="56"/>
      <c r="Z49" s="56"/>
      <c r="AA49" s="56"/>
      <c r="AB49" s="54"/>
      <c r="AC49" s="54"/>
      <c r="AD49" s="54"/>
      <c r="AE49" s="54"/>
      <c r="AF49" s="54"/>
      <c r="AG49" s="54"/>
      <c r="AH49" s="54"/>
      <c r="AI49" s="54"/>
    </row>
    <row r="50" spans="1:52">
      <c r="A50" s="54"/>
      <c r="B50" s="59"/>
      <c r="C50" s="59"/>
      <c r="D50" s="59"/>
      <c r="E50" s="59"/>
      <c r="F50" s="59"/>
      <c r="G50" s="59"/>
      <c r="H50" s="59"/>
      <c r="I50" s="59"/>
      <c r="J50" s="59"/>
      <c r="K50" s="59"/>
      <c r="L50" s="56"/>
      <c r="M50" s="56"/>
      <c r="N50" s="56"/>
      <c r="O50" s="56"/>
      <c r="P50" s="56"/>
      <c r="Q50" s="56"/>
      <c r="R50" s="56"/>
      <c r="S50" s="56"/>
      <c r="T50" s="56"/>
      <c r="U50" s="56"/>
      <c r="V50" s="56"/>
      <c r="W50" s="56"/>
      <c r="X50" s="56"/>
      <c r="Y50" s="56"/>
      <c r="Z50" s="56"/>
      <c r="AA50" s="56"/>
      <c r="AB50" s="54"/>
      <c r="AC50" s="54"/>
      <c r="AD50" s="54"/>
      <c r="AE50" s="54"/>
      <c r="AF50" s="54"/>
      <c r="AG50" s="54"/>
      <c r="AH50" s="54"/>
      <c r="AI50" s="54"/>
    </row>
    <row r="51" spans="1:52">
      <c r="A51" s="115"/>
      <c r="B51" s="59"/>
      <c r="C51" s="59"/>
      <c r="D51" s="59"/>
      <c r="E51" s="59"/>
      <c r="F51" s="59"/>
      <c r="G51" s="59"/>
      <c r="H51" s="59"/>
      <c r="I51" s="59"/>
      <c r="J51" s="59"/>
      <c r="K51" s="59"/>
      <c r="L51" s="56"/>
      <c r="M51" s="56"/>
      <c r="N51" s="56"/>
      <c r="O51" s="56"/>
      <c r="P51" s="56"/>
      <c r="Q51" s="56"/>
      <c r="R51" s="56"/>
      <c r="S51" s="56"/>
      <c r="T51" s="56"/>
      <c r="U51" s="56"/>
      <c r="V51" s="56"/>
      <c r="W51" s="56"/>
      <c r="X51" s="56"/>
      <c r="Y51" s="56"/>
      <c r="Z51" s="56"/>
      <c r="AA51" s="56"/>
      <c r="AB51" s="54"/>
      <c r="AC51" s="54"/>
      <c r="AD51" s="54"/>
      <c r="AE51" s="54"/>
      <c r="AF51" s="54"/>
      <c r="AG51" s="54"/>
      <c r="AH51" s="54"/>
      <c r="AI51" s="115"/>
    </row>
    <row r="52" spans="1:52">
      <c r="A52" s="83"/>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83"/>
    </row>
    <row r="53" spans="1:52">
      <c r="A53" s="48"/>
      <c r="B53" s="53"/>
      <c r="C53" s="53"/>
      <c r="D53" s="53"/>
      <c r="E53" s="53"/>
      <c r="F53" s="53"/>
      <c r="G53" s="53"/>
      <c r="H53" s="53"/>
      <c r="I53" s="53"/>
      <c r="J53" s="53"/>
      <c r="K53" s="53"/>
      <c r="L53" s="53"/>
      <c r="M53" s="53"/>
      <c r="N53" s="53"/>
      <c r="O53" s="53"/>
      <c r="P53" s="53"/>
      <c r="Q53" s="53"/>
      <c r="R53" s="53"/>
      <c r="S53" s="53"/>
      <c r="T53" s="53"/>
      <c r="U53" s="53"/>
      <c r="V53" s="53"/>
      <c r="W53" s="53"/>
      <c r="X53" s="53"/>
      <c r="Y53" s="53"/>
      <c r="Z53" s="48"/>
      <c r="AA53" s="48"/>
      <c r="AB53" s="48"/>
      <c r="AC53" s="48"/>
      <c r="AD53" s="48"/>
      <c r="AE53" s="48"/>
      <c r="AF53" s="48"/>
      <c r="AG53" s="48"/>
      <c r="AH53" s="48"/>
      <c r="AI53" s="48"/>
    </row>
    <row r="54" spans="1:52" ht="14.25" customHeight="1">
      <c r="A54" s="47"/>
      <c r="B54" s="355" t="s">
        <v>9</v>
      </c>
      <c r="C54" s="355"/>
      <c r="D54" s="353" t="s">
        <v>195</v>
      </c>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83"/>
    </row>
    <row r="55" spans="1:52" ht="14.25">
      <c r="A55" s="67"/>
      <c r="B55" s="66"/>
      <c r="C55" s="66"/>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67"/>
    </row>
    <row r="56" spans="1:52" ht="18" customHeight="1">
      <c r="A56" s="48"/>
      <c r="B56" s="48"/>
      <c r="C56" s="76">
        <v>0</v>
      </c>
      <c r="D56" s="77" t="s">
        <v>38</v>
      </c>
      <c r="E56" s="404" t="s">
        <v>93</v>
      </c>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8"/>
      <c r="AG56" s="48"/>
      <c r="AH56" s="48"/>
      <c r="AI56" s="48"/>
    </row>
    <row r="57" spans="1:52" ht="18" customHeight="1">
      <c r="A57" s="48"/>
      <c r="B57" s="48"/>
      <c r="C57" s="76">
        <v>1</v>
      </c>
      <c r="D57" s="77" t="s">
        <v>39</v>
      </c>
      <c r="E57" s="404" t="s">
        <v>94</v>
      </c>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8"/>
      <c r="AG57" s="48"/>
      <c r="AH57" s="48"/>
      <c r="AI57" s="48"/>
    </row>
    <row r="58" spans="1:52" ht="18" customHeight="1">
      <c r="A58" s="48"/>
      <c r="B58" s="48"/>
      <c r="C58" s="76">
        <v>2</v>
      </c>
      <c r="D58" s="77" t="s">
        <v>38</v>
      </c>
      <c r="E58" s="404" t="s">
        <v>95</v>
      </c>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8"/>
      <c r="AG58" s="48"/>
      <c r="AH58" s="48"/>
      <c r="AI58" s="48"/>
      <c r="AU58" s="100"/>
      <c r="AV58" s="100"/>
      <c r="AW58" s="100"/>
    </row>
    <row r="59" spans="1:52" ht="18" customHeight="1">
      <c r="A59" s="48"/>
      <c r="B59" s="48"/>
      <c r="C59" s="76">
        <v>3</v>
      </c>
      <c r="D59" s="77" t="s">
        <v>38</v>
      </c>
      <c r="E59" s="404" t="s">
        <v>96</v>
      </c>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8"/>
      <c r="AG59" s="48"/>
      <c r="AH59" s="48"/>
      <c r="AI59" s="48"/>
      <c r="AU59" s="147" t="s">
        <v>256</v>
      </c>
      <c r="AV59" s="100"/>
      <c r="AW59" s="100"/>
    </row>
    <row r="60" spans="1:52" ht="18" customHeight="1">
      <c r="A60" s="48"/>
      <c r="B60" s="48"/>
      <c r="C60" s="76">
        <v>4</v>
      </c>
      <c r="D60" s="77" t="s">
        <v>39</v>
      </c>
      <c r="E60" s="403" t="s">
        <v>97</v>
      </c>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8"/>
      <c r="AG60" s="48"/>
      <c r="AH60" s="48"/>
      <c r="AI60" s="48"/>
      <c r="AK60"/>
      <c r="AL60"/>
      <c r="AM60"/>
      <c r="AN60"/>
      <c r="AO60"/>
      <c r="AP60"/>
      <c r="AQ60"/>
      <c r="AR60"/>
      <c r="AS60"/>
      <c r="AT60"/>
      <c r="AU60" s="161">
        <v>0</v>
      </c>
      <c r="AV60" s="162">
        <v>1</v>
      </c>
      <c r="AW60" s="162">
        <v>2</v>
      </c>
      <c r="AX60" s="160">
        <v>3</v>
      </c>
      <c r="AY60" s="160">
        <v>4</v>
      </c>
      <c r="AZ60" s="85" t="s">
        <v>276</v>
      </c>
    </row>
    <row r="61" spans="1:52" ht="18" customHeight="1" thickBot="1">
      <c r="A61" s="48"/>
      <c r="B61" s="48"/>
      <c r="C61" s="462" t="s">
        <v>43</v>
      </c>
      <c r="D61" s="463"/>
      <c r="E61" s="463"/>
      <c r="F61" s="463"/>
      <c r="G61" s="463"/>
      <c r="H61" s="463"/>
      <c r="I61" s="463"/>
      <c r="J61" s="463"/>
      <c r="K61" s="463"/>
      <c r="L61" s="463"/>
      <c r="M61" s="463"/>
      <c r="N61" s="463"/>
      <c r="O61" s="463"/>
      <c r="P61" s="463"/>
      <c r="Q61" s="463"/>
      <c r="R61" s="463"/>
      <c r="S61" s="463"/>
      <c r="T61" s="463"/>
      <c r="U61" s="463"/>
      <c r="V61" s="463"/>
      <c r="W61" s="463"/>
      <c r="X61" s="464"/>
      <c r="Y61" s="358">
        <v>0</v>
      </c>
      <c r="Z61" s="360"/>
      <c r="AA61" s="358">
        <v>1</v>
      </c>
      <c r="AB61" s="360"/>
      <c r="AC61" s="358">
        <v>2</v>
      </c>
      <c r="AD61" s="360"/>
      <c r="AE61" s="358">
        <v>3</v>
      </c>
      <c r="AF61" s="360"/>
      <c r="AG61" s="358">
        <v>4</v>
      </c>
      <c r="AH61" s="360"/>
      <c r="AI61" s="48"/>
      <c r="AK61"/>
      <c r="AL61"/>
      <c r="AM61"/>
      <c r="AN61"/>
      <c r="AO61"/>
      <c r="AP61" s="150">
        <v>0</v>
      </c>
      <c r="AQ61" s="150">
        <v>1</v>
      </c>
      <c r="AR61" s="150">
        <v>2</v>
      </c>
      <c r="AS61" s="157">
        <v>3</v>
      </c>
      <c r="AT61" s="157">
        <v>4</v>
      </c>
      <c r="AU61" s="150">
        <v>1</v>
      </c>
      <c r="AV61" s="150">
        <v>2</v>
      </c>
      <c r="AW61" s="150">
        <v>3</v>
      </c>
      <c r="AX61" s="157">
        <v>4</v>
      </c>
      <c r="AY61" s="157">
        <v>5</v>
      </c>
      <c r="AZ61" s="85" t="s">
        <v>275</v>
      </c>
    </row>
    <row r="62" spans="1:52" ht="26.25" customHeight="1">
      <c r="A62" s="48"/>
      <c r="B62" s="48"/>
      <c r="C62" s="377" t="s">
        <v>44</v>
      </c>
      <c r="D62" s="378"/>
      <c r="E62" s="465" t="s">
        <v>98</v>
      </c>
      <c r="F62" s="465"/>
      <c r="G62" s="465"/>
      <c r="H62" s="465"/>
      <c r="I62" s="465"/>
      <c r="J62" s="465"/>
      <c r="K62" s="465"/>
      <c r="L62" s="465"/>
      <c r="M62" s="465"/>
      <c r="N62" s="465"/>
      <c r="O62" s="465"/>
      <c r="P62" s="465"/>
      <c r="Q62" s="465"/>
      <c r="R62" s="465"/>
      <c r="S62" s="465"/>
      <c r="T62" s="465"/>
      <c r="U62" s="465"/>
      <c r="V62" s="465"/>
      <c r="W62" s="465"/>
      <c r="X62" s="465"/>
      <c r="Y62" s="381"/>
      <c r="Z62" s="382"/>
      <c r="AA62" s="381"/>
      <c r="AB62" s="382"/>
      <c r="AC62" s="381"/>
      <c r="AD62" s="382"/>
      <c r="AE62" s="381"/>
      <c r="AF62" s="382"/>
      <c r="AG62" s="381"/>
      <c r="AH62" s="382"/>
      <c r="AI62" s="48"/>
      <c r="AK62" t="s">
        <v>391</v>
      </c>
      <c r="AL62" s="121">
        <v>1</v>
      </c>
      <c r="AM62" s="121"/>
      <c r="AN62" s="202" t="str">
        <f>CONCATENATE(AU62,AV62,AW62,AX62,AY62)</f>
        <v/>
      </c>
      <c r="AO62" s="203">
        <f>COUNT(AU62:AY62)</f>
        <v>0</v>
      </c>
      <c r="AP62" s="204" t="b">
        <v>0</v>
      </c>
      <c r="AQ62" s="204" t="b">
        <v>0</v>
      </c>
      <c r="AR62" s="204" t="b">
        <v>0</v>
      </c>
      <c r="AS62" s="196" t="b">
        <v>0</v>
      </c>
      <c r="AT62" s="196" t="b">
        <v>0</v>
      </c>
      <c r="AU62" s="195" t="str">
        <f t="shared" ref="AU62:AU73" si="1">IF(AP62=FALSE,"",1)</f>
        <v/>
      </c>
      <c r="AV62" s="196" t="str">
        <f t="shared" ref="AV62:AV73" si="2">IF(AQ62=FALSE,"",2)</f>
        <v/>
      </c>
      <c r="AW62" s="196" t="str">
        <f t="shared" ref="AW62:AW73" si="3">IF(AR62=FALSE,"",3)</f>
        <v/>
      </c>
      <c r="AX62" s="196" t="str">
        <f t="shared" ref="AX62:AX73" si="4">IF(AS62=FALSE,"",4)</f>
        <v/>
      </c>
      <c r="AY62" s="197" t="str">
        <f t="shared" ref="AY62:AY73" si="5">IF(AT62=FALSE,"",5)</f>
        <v/>
      </c>
    </row>
    <row r="63" spans="1:52" ht="26.25" customHeight="1">
      <c r="A63" s="48"/>
      <c r="B63" s="48"/>
      <c r="C63" s="377" t="s">
        <v>45</v>
      </c>
      <c r="D63" s="378"/>
      <c r="E63" s="465" t="s">
        <v>99</v>
      </c>
      <c r="F63" s="465"/>
      <c r="G63" s="465"/>
      <c r="H63" s="465"/>
      <c r="I63" s="465"/>
      <c r="J63" s="465"/>
      <c r="K63" s="465"/>
      <c r="L63" s="465"/>
      <c r="M63" s="465"/>
      <c r="N63" s="465"/>
      <c r="O63" s="465"/>
      <c r="P63" s="465"/>
      <c r="Q63" s="465"/>
      <c r="R63" s="465"/>
      <c r="S63" s="465"/>
      <c r="T63" s="465"/>
      <c r="U63" s="465"/>
      <c r="V63" s="465"/>
      <c r="W63" s="465"/>
      <c r="X63" s="465"/>
      <c r="Y63" s="381"/>
      <c r="Z63" s="382"/>
      <c r="AA63" s="381"/>
      <c r="AB63" s="382"/>
      <c r="AC63" s="381"/>
      <c r="AD63" s="382"/>
      <c r="AE63" s="381"/>
      <c r="AF63" s="382"/>
      <c r="AG63" s="381"/>
      <c r="AH63" s="382"/>
      <c r="AI63" s="48"/>
      <c r="AK63" s="121"/>
      <c r="AL63" s="121">
        <v>2</v>
      </c>
      <c r="AM63" s="121"/>
      <c r="AN63" s="202" t="str">
        <f t="shared" ref="AN63:AN73" si="6">CONCATENATE(AU63,AV63,AW63,AX63,AY63)</f>
        <v/>
      </c>
      <c r="AO63" s="205">
        <f>COUNT(AU63:AY63)</f>
        <v>0</v>
      </c>
      <c r="AP63" s="206" t="b">
        <v>0</v>
      </c>
      <c r="AQ63" s="206" t="b">
        <v>0</v>
      </c>
      <c r="AR63" s="206" t="b">
        <v>0</v>
      </c>
      <c r="AS63" s="208" t="b">
        <v>0</v>
      </c>
      <c r="AT63" s="208" t="b">
        <v>0</v>
      </c>
      <c r="AU63" s="207" t="str">
        <f t="shared" si="1"/>
        <v/>
      </c>
      <c r="AV63" s="208" t="str">
        <f t="shared" si="2"/>
        <v/>
      </c>
      <c r="AW63" s="208" t="str">
        <f t="shared" si="3"/>
        <v/>
      </c>
      <c r="AX63" s="208" t="str">
        <f t="shared" si="4"/>
        <v/>
      </c>
      <c r="AY63" s="209" t="str">
        <f t="shared" si="5"/>
        <v/>
      </c>
    </row>
    <row r="64" spans="1:52" ht="26.25" customHeight="1">
      <c r="A64" s="48"/>
      <c r="B64" s="48"/>
      <c r="C64" s="383" t="s">
        <v>46</v>
      </c>
      <c r="D64" s="384"/>
      <c r="E64" s="466" t="s">
        <v>100</v>
      </c>
      <c r="F64" s="466"/>
      <c r="G64" s="466"/>
      <c r="H64" s="466"/>
      <c r="I64" s="466"/>
      <c r="J64" s="466"/>
      <c r="K64" s="466"/>
      <c r="L64" s="466"/>
      <c r="M64" s="466"/>
      <c r="N64" s="466"/>
      <c r="O64" s="466"/>
      <c r="P64" s="466"/>
      <c r="Q64" s="466"/>
      <c r="R64" s="466"/>
      <c r="S64" s="466"/>
      <c r="T64" s="466"/>
      <c r="U64" s="466"/>
      <c r="V64" s="466"/>
      <c r="W64" s="466"/>
      <c r="X64" s="466"/>
      <c r="Y64" s="381"/>
      <c r="Z64" s="382"/>
      <c r="AA64" s="381"/>
      <c r="AB64" s="382"/>
      <c r="AC64" s="381"/>
      <c r="AD64" s="382"/>
      <c r="AE64" s="381"/>
      <c r="AF64" s="382"/>
      <c r="AG64" s="381"/>
      <c r="AH64" s="382"/>
      <c r="AI64" s="48"/>
      <c r="AK64"/>
      <c r="AL64" s="121">
        <v>3</v>
      </c>
      <c r="AM64"/>
      <c r="AN64" s="202" t="str">
        <f t="shared" si="6"/>
        <v/>
      </c>
      <c r="AO64" s="205">
        <f t="shared" ref="AO64:AO73" si="7">COUNT(AU64:AY64)</f>
        <v>0</v>
      </c>
      <c r="AP64" s="206" t="b">
        <v>0</v>
      </c>
      <c r="AQ64" s="206" t="b">
        <v>0</v>
      </c>
      <c r="AR64" s="206" t="b">
        <v>0</v>
      </c>
      <c r="AS64" s="208" t="b">
        <v>0</v>
      </c>
      <c r="AT64" s="208" t="b">
        <v>0</v>
      </c>
      <c r="AU64" s="207" t="str">
        <f t="shared" si="1"/>
        <v/>
      </c>
      <c r="AV64" s="208" t="str">
        <f t="shared" si="2"/>
        <v/>
      </c>
      <c r="AW64" s="208" t="str">
        <f t="shared" si="3"/>
        <v/>
      </c>
      <c r="AX64" s="208" t="str">
        <f t="shared" si="4"/>
        <v/>
      </c>
      <c r="AY64" s="209" t="str">
        <f t="shared" si="5"/>
        <v/>
      </c>
    </row>
    <row r="65" spans="1:52" ht="26.25" customHeight="1">
      <c r="A65" s="48"/>
      <c r="B65" s="48"/>
      <c r="C65" s="377" t="s">
        <v>47</v>
      </c>
      <c r="D65" s="378"/>
      <c r="E65" s="465" t="s">
        <v>101</v>
      </c>
      <c r="F65" s="465"/>
      <c r="G65" s="465"/>
      <c r="H65" s="465"/>
      <c r="I65" s="465"/>
      <c r="J65" s="465"/>
      <c r="K65" s="465"/>
      <c r="L65" s="465"/>
      <c r="M65" s="465"/>
      <c r="N65" s="465"/>
      <c r="O65" s="465"/>
      <c r="P65" s="465"/>
      <c r="Q65" s="465"/>
      <c r="R65" s="465"/>
      <c r="S65" s="465"/>
      <c r="T65" s="465"/>
      <c r="U65" s="465"/>
      <c r="V65" s="465"/>
      <c r="W65" s="465"/>
      <c r="X65" s="465"/>
      <c r="Y65" s="381"/>
      <c r="Z65" s="382"/>
      <c r="AA65" s="381"/>
      <c r="AB65" s="382"/>
      <c r="AC65" s="381"/>
      <c r="AD65" s="382"/>
      <c r="AE65" s="381"/>
      <c r="AF65" s="382"/>
      <c r="AG65" s="381"/>
      <c r="AH65" s="382"/>
      <c r="AI65" s="48"/>
      <c r="AK65"/>
      <c r="AL65" s="121">
        <v>4</v>
      </c>
      <c r="AM65"/>
      <c r="AN65" s="202" t="str">
        <f t="shared" si="6"/>
        <v/>
      </c>
      <c r="AO65" s="205">
        <f t="shared" si="7"/>
        <v>0</v>
      </c>
      <c r="AP65" s="206" t="b">
        <v>0</v>
      </c>
      <c r="AQ65" s="206" t="b">
        <v>0</v>
      </c>
      <c r="AR65" s="206" t="b">
        <v>0</v>
      </c>
      <c r="AS65" s="208" t="b">
        <v>0</v>
      </c>
      <c r="AT65" s="208" t="b">
        <v>0</v>
      </c>
      <c r="AU65" s="207" t="str">
        <f t="shared" si="1"/>
        <v/>
      </c>
      <c r="AV65" s="208" t="str">
        <f t="shared" si="2"/>
        <v/>
      </c>
      <c r="AW65" s="208" t="str">
        <f t="shared" si="3"/>
        <v/>
      </c>
      <c r="AX65" s="208" t="str">
        <f t="shared" si="4"/>
        <v/>
      </c>
      <c r="AY65" s="209" t="str">
        <f t="shared" si="5"/>
        <v/>
      </c>
    </row>
    <row r="66" spans="1:52" ht="26.25" customHeight="1">
      <c r="A66" s="48"/>
      <c r="B66" s="48"/>
      <c r="C66" s="377" t="s">
        <v>48</v>
      </c>
      <c r="D66" s="378"/>
      <c r="E66" s="465" t="s">
        <v>102</v>
      </c>
      <c r="F66" s="465"/>
      <c r="G66" s="465"/>
      <c r="H66" s="465"/>
      <c r="I66" s="465"/>
      <c r="J66" s="465"/>
      <c r="K66" s="465"/>
      <c r="L66" s="465"/>
      <c r="M66" s="465"/>
      <c r="N66" s="465"/>
      <c r="O66" s="465"/>
      <c r="P66" s="465"/>
      <c r="Q66" s="465"/>
      <c r="R66" s="465"/>
      <c r="S66" s="465"/>
      <c r="T66" s="465"/>
      <c r="U66" s="465"/>
      <c r="V66" s="465"/>
      <c r="W66" s="465"/>
      <c r="X66" s="465"/>
      <c r="Y66" s="381"/>
      <c r="Z66" s="382"/>
      <c r="AA66" s="381"/>
      <c r="AB66" s="382"/>
      <c r="AC66" s="381"/>
      <c r="AD66" s="382"/>
      <c r="AE66" s="381"/>
      <c r="AF66" s="382"/>
      <c r="AG66" s="381"/>
      <c r="AH66" s="382"/>
      <c r="AI66" s="48"/>
      <c r="AK66"/>
      <c r="AL66" s="121">
        <v>5</v>
      </c>
      <c r="AM66"/>
      <c r="AN66" s="202" t="str">
        <f t="shared" si="6"/>
        <v/>
      </c>
      <c r="AO66" s="205">
        <f t="shared" si="7"/>
        <v>0</v>
      </c>
      <c r="AP66" s="206" t="b">
        <v>0</v>
      </c>
      <c r="AQ66" s="206" t="b">
        <v>0</v>
      </c>
      <c r="AR66" s="206" t="b">
        <v>0</v>
      </c>
      <c r="AS66" s="208" t="b">
        <v>0</v>
      </c>
      <c r="AT66" s="208" t="b">
        <v>0</v>
      </c>
      <c r="AU66" s="207" t="str">
        <f t="shared" si="1"/>
        <v/>
      </c>
      <c r="AV66" s="208" t="str">
        <f t="shared" si="2"/>
        <v/>
      </c>
      <c r="AW66" s="208" t="str">
        <f t="shared" si="3"/>
        <v/>
      </c>
      <c r="AX66" s="208" t="str">
        <f t="shared" si="4"/>
        <v/>
      </c>
      <c r="AY66" s="209" t="str">
        <f t="shared" si="5"/>
        <v/>
      </c>
    </row>
    <row r="67" spans="1:52" ht="26.25" customHeight="1">
      <c r="A67" s="48"/>
      <c r="B67" s="48"/>
      <c r="C67" s="377" t="s">
        <v>49</v>
      </c>
      <c r="D67" s="378"/>
      <c r="E67" s="465" t="s">
        <v>103</v>
      </c>
      <c r="F67" s="465"/>
      <c r="G67" s="465"/>
      <c r="H67" s="465"/>
      <c r="I67" s="465"/>
      <c r="J67" s="465"/>
      <c r="K67" s="465"/>
      <c r="L67" s="465"/>
      <c r="M67" s="465"/>
      <c r="N67" s="465"/>
      <c r="O67" s="465"/>
      <c r="P67" s="465"/>
      <c r="Q67" s="465"/>
      <c r="R67" s="465"/>
      <c r="S67" s="465"/>
      <c r="T67" s="465"/>
      <c r="U67" s="465"/>
      <c r="V67" s="465"/>
      <c r="W67" s="465"/>
      <c r="X67" s="465"/>
      <c r="Y67" s="381"/>
      <c r="Z67" s="382"/>
      <c r="AA67" s="381"/>
      <c r="AB67" s="382"/>
      <c r="AC67" s="381"/>
      <c r="AD67" s="382"/>
      <c r="AE67" s="381"/>
      <c r="AF67" s="382"/>
      <c r="AG67" s="381"/>
      <c r="AH67" s="382"/>
      <c r="AI67" s="48"/>
      <c r="AK67"/>
      <c r="AL67" s="121">
        <v>6</v>
      </c>
      <c r="AM67"/>
      <c r="AN67" s="202" t="str">
        <f t="shared" si="6"/>
        <v/>
      </c>
      <c r="AO67" s="205">
        <f t="shared" si="7"/>
        <v>0</v>
      </c>
      <c r="AP67" s="206" t="b">
        <v>0</v>
      </c>
      <c r="AQ67" s="206" t="b">
        <v>0</v>
      </c>
      <c r="AR67" s="206" t="b">
        <v>0</v>
      </c>
      <c r="AS67" s="208" t="b">
        <v>0</v>
      </c>
      <c r="AT67" s="208" t="b">
        <v>0</v>
      </c>
      <c r="AU67" s="207" t="str">
        <f t="shared" si="1"/>
        <v/>
      </c>
      <c r="AV67" s="208" t="str">
        <f t="shared" si="2"/>
        <v/>
      </c>
      <c r="AW67" s="208" t="str">
        <f t="shared" si="3"/>
        <v/>
      </c>
      <c r="AX67" s="208" t="str">
        <f t="shared" si="4"/>
        <v/>
      </c>
      <c r="AY67" s="209" t="str">
        <f t="shared" si="5"/>
        <v/>
      </c>
    </row>
    <row r="68" spans="1:52" ht="26.25" customHeight="1">
      <c r="A68" s="48"/>
      <c r="B68" s="48"/>
      <c r="C68" s="377" t="s">
        <v>50</v>
      </c>
      <c r="D68" s="378"/>
      <c r="E68" s="465" t="s">
        <v>104</v>
      </c>
      <c r="F68" s="465"/>
      <c r="G68" s="465"/>
      <c r="H68" s="465"/>
      <c r="I68" s="465"/>
      <c r="J68" s="465"/>
      <c r="K68" s="465"/>
      <c r="L68" s="465"/>
      <c r="M68" s="465"/>
      <c r="N68" s="465"/>
      <c r="O68" s="465"/>
      <c r="P68" s="465"/>
      <c r="Q68" s="465"/>
      <c r="R68" s="465"/>
      <c r="S68" s="465"/>
      <c r="T68" s="465"/>
      <c r="U68" s="465"/>
      <c r="V68" s="465"/>
      <c r="W68" s="465"/>
      <c r="X68" s="465"/>
      <c r="Y68" s="381"/>
      <c r="Z68" s="382"/>
      <c r="AA68" s="381"/>
      <c r="AB68" s="382"/>
      <c r="AC68" s="381"/>
      <c r="AD68" s="382"/>
      <c r="AE68" s="381"/>
      <c r="AF68" s="382"/>
      <c r="AG68" s="381"/>
      <c r="AH68" s="382"/>
      <c r="AI68" s="48"/>
      <c r="AK68"/>
      <c r="AL68" s="121">
        <v>7</v>
      </c>
      <c r="AM68"/>
      <c r="AN68" s="202" t="str">
        <f t="shared" si="6"/>
        <v/>
      </c>
      <c r="AO68" s="205">
        <f t="shared" si="7"/>
        <v>0</v>
      </c>
      <c r="AP68" s="206" t="b">
        <v>0</v>
      </c>
      <c r="AQ68" s="206" t="b">
        <v>0</v>
      </c>
      <c r="AR68" s="206" t="b">
        <v>0</v>
      </c>
      <c r="AS68" s="208" t="b">
        <v>0</v>
      </c>
      <c r="AT68" s="208" t="b">
        <v>0</v>
      </c>
      <c r="AU68" s="207" t="str">
        <f t="shared" si="1"/>
        <v/>
      </c>
      <c r="AV68" s="208" t="str">
        <f t="shared" si="2"/>
        <v/>
      </c>
      <c r="AW68" s="208" t="str">
        <f t="shared" si="3"/>
        <v/>
      </c>
      <c r="AX68" s="208" t="str">
        <f t="shared" si="4"/>
        <v/>
      </c>
      <c r="AY68" s="209" t="str">
        <f t="shared" si="5"/>
        <v/>
      </c>
    </row>
    <row r="69" spans="1:52" ht="26.25" customHeight="1">
      <c r="A69" s="48"/>
      <c r="B69" s="48"/>
      <c r="C69" s="377" t="s">
        <v>51</v>
      </c>
      <c r="D69" s="378"/>
      <c r="E69" s="465" t="s">
        <v>105</v>
      </c>
      <c r="F69" s="465"/>
      <c r="G69" s="465"/>
      <c r="H69" s="465"/>
      <c r="I69" s="465"/>
      <c r="J69" s="465"/>
      <c r="K69" s="465"/>
      <c r="L69" s="465"/>
      <c r="M69" s="465"/>
      <c r="N69" s="465"/>
      <c r="O69" s="465"/>
      <c r="P69" s="465"/>
      <c r="Q69" s="465"/>
      <c r="R69" s="465"/>
      <c r="S69" s="465"/>
      <c r="T69" s="465"/>
      <c r="U69" s="465"/>
      <c r="V69" s="465"/>
      <c r="W69" s="465"/>
      <c r="X69" s="465"/>
      <c r="Y69" s="381"/>
      <c r="Z69" s="382"/>
      <c r="AA69" s="381"/>
      <c r="AB69" s="382"/>
      <c r="AC69" s="381"/>
      <c r="AD69" s="382"/>
      <c r="AE69" s="381"/>
      <c r="AF69" s="382"/>
      <c r="AG69" s="381"/>
      <c r="AH69" s="382"/>
      <c r="AI69" s="48"/>
      <c r="AK69"/>
      <c r="AL69" s="121">
        <v>8</v>
      </c>
      <c r="AM69"/>
      <c r="AN69" s="202" t="str">
        <f t="shared" si="6"/>
        <v/>
      </c>
      <c r="AO69" s="205">
        <f t="shared" si="7"/>
        <v>0</v>
      </c>
      <c r="AP69" s="206" t="b">
        <v>0</v>
      </c>
      <c r="AQ69" s="206" t="b">
        <v>0</v>
      </c>
      <c r="AR69" s="206" t="b">
        <v>0</v>
      </c>
      <c r="AS69" s="208" t="b">
        <v>0</v>
      </c>
      <c r="AT69" s="208" t="b">
        <v>0</v>
      </c>
      <c r="AU69" s="207" t="str">
        <f t="shared" si="1"/>
        <v/>
      </c>
      <c r="AV69" s="208" t="str">
        <f t="shared" si="2"/>
        <v/>
      </c>
      <c r="AW69" s="208" t="str">
        <f t="shared" si="3"/>
        <v/>
      </c>
      <c r="AX69" s="208" t="str">
        <f t="shared" si="4"/>
        <v/>
      </c>
      <c r="AY69" s="209" t="str">
        <f t="shared" si="5"/>
        <v/>
      </c>
    </row>
    <row r="70" spans="1:52" ht="26.25" customHeight="1">
      <c r="A70" s="45"/>
      <c r="B70" s="48"/>
      <c r="C70" s="377" t="s">
        <v>52</v>
      </c>
      <c r="D70" s="378"/>
      <c r="E70" s="465" t="s">
        <v>106</v>
      </c>
      <c r="F70" s="465"/>
      <c r="G70" s="465"/>
      <c r="H70" s="465"/>
      <c r="I70" s="465"/>
      <c r="J70" s="465"/>
      <c r="K70" s="465"/>
      <c r="L70" s="465"/>
      <c r="M70" s="465"/>
      <c r="N70" s="465"/>
      <c r="O70" s="465"/>
      <c r="P70" s="465"/>
      <c r="Q70" s="465"/>
      <c r="R70" s="465"/>
      <c r="S70" s="465"/>
      <c r="T70" s="465"/>
      <c r="U70" s="465"/>
      <c r="V70" s="465"/>
      <c r="W70" s="465"/>
      <c r="X70" s="465"/>
      <c r="Y70" s="381"/>
      <c r="Z70" s="382"/>
      <c r="AA70" s="381"/>
      <c r="AB70" s="382"/>
      <c r="AC70" s="381"/>
      <c r="AD70" s="382"/>
      <c r="AE70" s="381"/>
      <c r="AF70" s="382"/>
      <c r="AG70" s="381"/>
      <c r="AH70" s="382"/>
      <c r="AI70" s="45"/>
      <c r="AK70"/>
      <c r="AL70" s="121">
        <v>9</v>
      </c>
      <c r="AM70"/>
      <c r="AN70" s="202" t="str">
        <f t="shared" si="6"/>
        <v/>
      </c>
      <c r="AO70" s="205">
        <f t="shared" si="7"/>
        <v>0</v>
      </c>
      <c r="AP70" s="206" t="b">
        <v>0</v>
      </c>
      <c r="AQ70" s="206" t="b">
        <v>0</v>
      </c>
      <c r="AR70" s="206" t="b">
        <v>0</v>
      </c>
      <c r="AS70" s="208" t="b">
        <v>0</v>
      </c>
      <c r="AT70" s="208" t="b">
        <v>0</v>
      </c>
      <c r="AU70" s="207" t="str">
        <f t="shared" si="1"/>
        <v/>
      </c>
      <c r="AV70" s="208" t="str">
        <f t="shared" si="2"/>
        <v/>
      </c>
      <c r="AW70" s="208" t="str">
        <f t="shared" si="3"/>
        <v/>
      </c>
      <c r="AX70" s="208" t="str">
        <f t="shared" si="4"/>
        <v/>
      </c>
      <c r="AY70" s="209" t="str">
        <f t="shared" si="5"/>
        <v/>
      </c>
    </row>
    <row r="71" spans="1:52" ht="26.25" customHeight="1">
      <c r="A71" s="45"/>
      <c r="B71" s="48"/>
      <c r="C71" s="377" t="s">
        <v>57</v>
      </c>
      <c r="D71" s="378"/>
      <c r="E71" s="465" t="s">
        <v>107</v>
      </c>
      <c r="F71" s="465"/>
      <c r="G71" s="465"/>
      <c r="H71" s="465"/>
      <c r="I71" s="465"/>
      <c r="J71" s="465"/>
      <c r="K71" s="465"/>
      <c r="L71" s="465"/>
      <c r="M71" s="465"/>
      <c r="N71" s="465"/>
      <c r="O71" s="465"/>
      <c r="P71" s="465"/>
      <c r="Q71" s="465"/>
      <c r="R71" s="465"/>
      <c r="S71" s="465"/>
      <c r="T71" s="465"/>
      <c r="U71" s="465"/>
      <c r="V71" s="465"/>
      <c r="W71" s="465"/>
      <c r="X71" s="465"/>
      <c r="Y71" s="381"/>
      <c r="Z71" s="382"/>
      <c r="AA71" s="381"/>
      <c r="AB71" s="382"/>
      <c r="AC71" s="381"/>
      <c r="AD71" s="382"/>
      <c r="AE71" s="381"/>
      <c r="AF71" s="382"/>
      <c r="AG71" s="381"/>
      <c r="AH71" s="382"/>
      <c r="AI71" s="45"/>
      <c r="AK71"/>
      <c r="AL71" s="121">
        <v>10</v>
      </c>
      <c r="AM71"/>
      <c r="AN71" s="202" t="str">
        <f t="shared" si="6"/>
        <v/>
      </c>
      <c r="AO71" s="205">
        <f t="shared" si="7"/>
        <v>0</v>
      </c>
      <c r="AP71" s="206" t="b">
        <v>0</v>
      </c>
      <c r="AQ71" s="206" t="b">
        <v>0</v>
      </c>
      <c r="AR71" s="206" t="b">
        <v>0</v>
      </c>
      <c r="AS71" s="208" t="b">
        <v>0</v>
      </c>
      <c r="AT71" s="208" t="b">
        <v>0</v>
      </c>
      <c r="AU71" s="207" t="str">
        <f t="shared" si="1"/>
        <v/>
      </c>
      <c r="AV71" s="208" t="str">
        <f t="shared" si="2"/>
        <v/>
      </c>
      <c r="AW71" s="208" t="str">
        <f t="shared" si="3"/>
        <v/>
      </c>
      <c r="AX71" s="208" t="str">
        <f t="shared" si="4"/>
        <v/>
      </c>
      <c r="AY71" s="209" t="str">
        <f t="shared" si="5"/>
        <v/>
      </c>
    </row>
    <row r="72" spans="1:52" ht="26.25" customHeight="1">
      <c r="A72" s="45"/>
      <c r="B72" s="48"/>
      <c r="C72" s="377" t="s">
        <v>53</v>
      </c>
      <c r="D72" s="378"/>
      <c r="E72" s="465" t="s">
        <v>108</v>
      </c>
      <c r="F72" s="465"/>
      <c r="G72" s="465"/>
      <c r="H72" s="465"/>
      <c r="I72" s="465"/>
      <c r="J72" s="465"/>
      <c r="K72" s="465"/>
      <c r="L72" s="465"/>
      <c r="M72" s="465"/>
      <c r="N72" s="465"/>
      <c r="O72" s="465"/>
      <c r="P72" s="465"/>
      <c r="Q72" s="465"/>
      <c r="R72" s="465"/>
      <c r="S72" s="465"/>
      <c r="T72" s="465"/>
      <c r="U72" s="465"/>
      <c r="V72" s="465"/>
      <c r="W72" s="465"/>
      <c r="X72" s="465"/>
      <c r="Y72" s="381"/>
      <c r="Z72" s="382"/>
      <c r="AA72" s="381"/>
      <c r="AB72" s="382"/>
      <c r="AC72" s="381"/>
      <c r="AD72" s="382"/>
      <c r="AE72" s="381"/>
      <c r="AF72" s="382"/>
      <c r="AG72" s="381"/>
      <c r="AH72" s="382"/>
      <c r="AI72" s="45"/>
      <c r="AK72"/>
      <c r="AL72" s="121">
        <v>11</v>
      </c>
      <c r="AM72"/>
      <c r="AN72" s="202" t="str">
        <f t="shared" si="6"/>
        <v/>
      </c>
      <c r="AO72" s="205">
        <f t="shared" si="7"/>
        <v>0</v>
      </c>
      <c r="AP72" s="206" t="b">
        <v>0</v>
      </c>
      <c r="AQ72" s="206" t="b">
        <v>0</v>
      </c>
      <c r="AR72" s="206" t="b">
        <v>0</v>
      </c>
      <c r="AS72" s="208" t="b">
        <v>0</v>
      </c>
      <c r="AT72" s="208" t="b">
        <v>0</v>
      </c>
      <c r="AU72" s="207" t="str">
        <f t="shared" si="1"/>
        <v/>
      </c>
      <c r="AV72" s="208" t="str">
        <f t="shared" si="2"/>
        <v/>
      </c>
      <c r="AW72" s="208" t="str">
        <f t="shared" si="3"/>
        <v/>
      </c>
      <c r="AX72" s="208" t="str">
        <f t="shared" si="4"/>
        <v/>
      </c>
      <c r="AY72" s="209" t="str">
        <f t="shared" si="5"/>
        <v/>
      </c>
    </row>
    <row r="73" spans="1:52" ht="26.25" customHeight="1" thickBot="1">
      <c r="A73" s="45"/>
      <c r="B73" s="48"/>
      <c r="C73" s="377" t="s">
        <v>54</v>
      </c>
      <c r="D73" s="378"/>
      <c r="E73" s="465" t="s">
        <v>109</v>
      </c>
      <c r="F73" s="465"/>
      <c r="G73" s="465"/>
      <c r="H73" s="465"/>
      <c r="I73" s="465"/>
      <c r="J73" s="465"/>
      <c r="K73" s="465"/>
      <c r="L73" s="465"/>
      <c r="M73" s="465"/>
      <c r="N73" s="465"/>
      <c r="O73" s="465"/>
      <c r="P73" s="465"/>
      <c r="Q73" s="465"/>
      <c r="R73" s="465"/>
      <c r="S73" s="465"/>
      <c r="T73" s="465"/>
      <c r="U73" s="465"/>
      <c r="V73" s="465"/>
      <c r="W73" s="465"/>
      <c r="X73" s="467"/>
      <c r="Y73" s="381"/>
      <c r="Z73" s="382"/>
      <c r="AA73" s="381"/>
      <c r="AB73" s="382"/>
      <c r="AC73" s="381"/>
      <c r="AD73" s="382"/>
      <c r="AE73" s="381"/>
      <c r="AF73" s="382"/>
      <c r="AG73" s="381"/>
      <c r="AH73" s="382"/>
      <c r="AI73" s="45"/>
      <c r="AK73"/>
      <c r="AL73" s="121">
        <v>12</v>
      </c>
      <c r="AM73"/>
      <c r="AN73" s="202" t="str">
        <f t="shared" si="6"/>
        <v/>
      </c>
      <c r="AO73" s="210">
        <f t="shared" si="7"/>
        <v>0</v>
      </c>
      <c r="AP73" s="211" t="b">
        <v>0</v>
      </c>
      <c r="AQ73" s="211" t="b">
        <v>0</v>
      </c>
      <c r="AR73" s="211" t="b">
        <v>0</v>
      </c>
      <c r="AS73" s="199" t="b">
        <v>0</v>
      </c>
      <c r="AT73" s="199" t="b">
        <v>0</v>
      </c>
      <c r="AU73" s="198" t="str">
        <f t="shared" si="1"/>
        <v/>
      </c>
      <c r="AV73" s="199" t="str">
        <f t="shared" si="2"/>
        <v/>
      </c>
      <c r="AW73" s="199" t="str">
        <f t="shared" si="3"/>
        <v/>
      </c>
      <c r="AX73" s="199" t="str">
        <f t="shared" si="4"/>
        <v/>
      </c>
      <c r="AY73" s="200" t="str">
        <f t="shared" si="5"/>
        <v/>
      </c>
    </row>
    <row r="74" spans="1:52">
      <c r="AK74"/>
      <c r="AL74" s="148"/>
      <c r="AM74" s="147"/>
      <c r="AN74" s="159"/>
      <c r="AO74" s="148"/>
      <c r="AP74" s="149"/>
      <c r="AQ74" s="149"/>
      <c r="AR74" s="149"/>
      <c r="AS74" s="148"/>
      <c r="AT74" s="148"/>
      <c r="AU74" s="148"/>
      <c r="AV74" s="148"/>
      <c r="AW74" s="148"/>
      <c r="AX74" s="148"/>
      <c r="AY74" s="148"/>
      <c r="AZ74" s="100"/>
    </row>
    <row r="75" spans="1:52">
      <c r="AK75"/>
      <c r="AL75" s="148"/>
      <c r="AM75" s="147"/>
      <c r="AN75" s="159"/>
      <c r="AO75" s="148"/>
      <c r="AP75" s="149"/>
      <c r="AQ75" s="149"/>
      <c r="AR75" s="149"/>
      <c r="AS75" s="148"/>
      <c r="AT75" s="148"/>
      <c r="AU75" s="148"/>
      <c r="AV75" s="148"/>
      <c r="AW75" s="148"/>
      <c r="AX75" s="148"/>
      <c r="AY75" s="148"/>
      <c r="AZ75" s="100"/>
    </row>
    <row r="79" spans="1:52">
      <c r="B79" s="46"/>
      <c r="C79" s="46"/>
      <c r="D79" s="46"/>
      <c r="E79" s="46"/>
      <c r="F79" s="46"/>
      <c r="G79" s="46"/>
      <c r="H79" s="46"/>
      <c r="I79" s="46"/>
      <c r="J79" s="46"/>
      <c r="K79" s="46"/>
      <c r="L79" s="46"/>
      <c r="M79" s="46"/>
      <c r="N79" s="46"/>
      <c r="O79" s="46"/>
      <c r="P79" s="46"/>
      <c r="Q79" s="46"/>
      <c r="R79" s="46"/>
      <c r="S79" s="46"/>
      <c r="T79" s="46"/>
      <c r="U79" s="46"/>
      <c r="V79" s="46"/>
      <c r="W79" s="46"/>
      <c r="X79" s="46"/>
      <c r="Y79" s="46"/>
      <c r="AA79" s="46"/>
      <c r="AB79" s="46"/>
      <c r="AC79" s="46"/>
      <c r="AD79" s="46"/>
      <c r="AE79" s="46"/>
      <c r="AF79" s="46"/>
      <c r="AG79" s="46"/>
      <c r="AH79" s="46"/>
    </row>
    <row r="80" spans="1:5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row>
    <row r="81" spans="2:34">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row>
    <row r="82" spans="2:34">
      <c r="B82" s="65"/>
      <c r="C82" s="65"/>
      <c r="D82" s="66"/>
      <c r="E82" s="66"/>
      <c r="F82" s="66"/>
      <c r="G82" s="66"/>
      <c r="H82" s="66"/>
      <c r="I82" s="66"/>
      <c r="J82" s="66"/>
      <c r="K82" s="66"/>
      <c r="L82" s="66"/>
      <c r="M82" s="66"/>
      <c r="N82" s="66"/>
      <c r="O82" s="66"/>
      <c r="P82" s="66"/>
      <c r="Q82" s="66"/>
      <c r="R82" s="66"/>
      <c r="S82" s="66"/>
      <c r="T82" s="66"/>
      <c r="U82" s="66"/>
      <c r="V82" s="66"/>
      <c r="W82" s="66"/>
      <c r="X82" s="66"/>
      <c r="Y82" s="66"/>
      <c r="Z82" s="65"/>
      <c r="AA82" s="65"/>
      <c r="AB82" s="65"/>
      <c r="AC82" s="65"/>
      <c r="AD82" s="65"/>
      <c r="AE82" s="65"/>
      <c r="AF82" s="65"/>
      <c r="AG82" s="65"/>
      <c r="AH82" s="65"/>
    </row>
    <row r="83" spans="2:34">
      <c r="B83" s="65"/>
      <c r="C83" s="65"/>
      <c r="D83" s="66"/>
      <c r="E83" s="66"/>
      <c r="F83" s="66"/>
      <c r="G83" s="66"/>
      <c r="H83" s="66"/>
      <c r="I83" s="66"/>
      <c r="J83" s="66"/>
      <c r="K83" s="66"/>
      <c r="L83" s="66"/>
      <c r="M83" s="66"/>
      <c r="N83" s="66"/>
      <c r="O83" s="66"/>
      <c r="P83" s="66"/>
      <c r="Q83" s="66"/>
      <c r="R83" s="66"/>
      <c r="S83" s="66"/>
      <c r="T83" s="66"/>
      <c r="U83" s="66"/>
      <c r="V83" s="66"/>
      <c r="W83" s="66"/>
      <c r="X83" s="66"/>
      <c r="Y83" s="66"/>
      <c r="Z83" s="65"/>
      <c r="AA83" s="65"/>
      <c r="AB83" s="65"/>
      <c r="AC83" s="65"/>
      <c r="AD83" s="65"/>
      <c r="AE83" s="65"/>
      <c r="AF83" s="65"/>
      <c r="AG83" s="65"/>
      <c r="AH83" s="65"/>
    </row>
    <row r="84" spans="2:34">
      <c r="B84" s="65"/>
      <c r="C84" s="65"/>
      <c r="D84" s="66"/>
      <c r="E84" s="66"/>
      <c r="F84" s="66"/>
      <c r="G84" s="66"/>
      <c r="H84" s="66"/>
      <c r="I84" s="66"/>
      <c r="J84" s="66"/>
      <c r="K84" s="66"/>
      <c r="L84" s="66"/>
      <c r="M84" s="66"/>
      <c r="N84" s="66"/>
      <c r="O84" s="66"/>
      <c r="P84" s="66"/>
      <c r="Q84" s="66"/>
      <c r="R84" s="66"/>
      <c r="S84" s="66"/>
      <c r="T84" s="66"/>
      <c r="U84" s="66"/>
      <c r="V84" s="66"/>
      <c r="W84" s="66"/>
      <c r="X84" s="66"/>
      <c r="Y84" s="66"/>
      <c r="Z84" s="65"/>
      <c r="AA84" s="65"/>
      <c r="AB84" s="65"/>
      <c r="AC84" s="65"/>
      <c r="AD84" s="65"/>
      <c r="AE84" s="65"/>
      <c r="AF84" s="65"/>
      <c r="AG84" s="65"/>
      <c r="AH84" s="65"/>
    </row>
    <row r="85" spans="2:34">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row>
    <row r="86" spans="2:34">
      <c r="B86" s="65"/>
      <c r="C86" s="65"/>
      <c r="D86" s="66"/>
      <c r="E86" s="66"/>
      <c r="F86" s="66"/>
      <c r="G86" s="66"/>
      <c r="H86" s="66"/>
      <c r="I86" s="66"/>
      <c r="J86" s="66"/>
      <c r="K86" s="66"/>
      <c r="L86" s="66"/>
      <c r="M86" s="66"/>
      <c r="N86" s="66"/>
      <c r="O86" s="66"/>
      <c r="P86" s="66"/>
      <c r="Q86" s="66"/>
      <c r="R86" s="66"/>
      <c r="S86" s="66"/>
      <c r="T86" s="66"/>
      <c r="U86" s="66"/>
      <c r="V86" s="66"/>
      <c r="W86" s="66"/>
      <c r="X86" s="66"/>
      <c r="Y86" s="66"/>
      <c r="Z86" s="65"/>
      <c r="AA86" s="65"/>
      <c r="AB86" s="65"/>
      <c r="AC86" s="65"/>
      <c r="AD86" s="65"/>
      <c r="AE86" s="65"/>
      <c r="AF86" s="65"/>
      <c r="AG86" s="65"/>
      <c r="AH86" s="65"/>
    </row>
    <row r="87" spans="2:34">
      <c r="B87" s="65"/>
      <c r="C87" s="65"/>
      <c r="D87" s="66"/>
      <c r="E87" s="66"/>
      <c r="F87" s="66"/>
      <c r="G87" s="66"/>
      <c r="H87" s="66"/>
      <c r="I87" s="66"/>
      <c r="J87" s="66"/>
      <c r="K87" s="66"/>
      <c r="L87" s="66"/>
      <c r="M87" s="66"/>
      <c r="N87" s="66"/>
      <c r="O87" s="66"/>
      <c r="P87" s="66"/>
      <c r="Q87" s="66"/>
      <c r="R87" s="66"/>
      <c r="S87" s="66"/>
      <c r="T87" s="66"/>
      <c r="U87" s="66"/>
      <c r="V87" s="66"/>
      <c r="W87" s="66"/>
      <c r="X87" s="66"/>
      <c r="Y87" s="66"/>
      <c r="Z87" s="65"/>
      <c r="AA87" s="65"/>
      <c r="AB87" s="65"/>
      <c r="AC87" s="65"/>
      <c r="AD87" s="65"/>
      <c r="AE87" s="65"/>
      <c r="AF87" s="65"/>
      <c r="AG87" s="65"/>
      <c r="AH87" s="65"/>
    </row>
    <row r="88" spans="2:34">
      <c r="B88" s="65"/>
      <c r="C88" s="65"/>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row>
    <row r="89" spans="2:34">
      <c r="B89" s="65"/>
      <c r="C89" s="65"/>
      <c r="D89" s="66"/>
      <c r="E89" s="66"/>
      <c r="F89" s="66"/>
      <c r="G89" s="66"/>
      <c r="H89" s="66"/>
      <c r="I89" s="66"/>
      <c r="J89" s="66"/>
      <c r="K89" s="66"/>
      <c r="L89" s="66"/>
      <c r="M89" s="66"/>
      <c r="N89" s="66"/>
      <c r="O89" s="66"/>
      <c r="P89" s="66"/>
      <c r="Q89" s="66"/>
      <c r="R89" s="66"/>
      <c r="S89" s="66"/>
      <c r="T89" s="66"/>
      <c r="U89" s="66"/>
      <c r="V89" s="66"/>
      <c r="W89" s="66"/>
      <c r="X89" s="66"/>
      <c r="Y89" s="66"/>
      <c r="Z89" s="65"/>
      <c r="AA89" s="65"/>
      <c r="AB89" s="65"/>
      <c r="AC89" s="65"/>
      <c r="AD89" s="65"/>
      <c r="AE89" s="65"/>
      <c r="AF89" s="65"/>
      <c r="AG89" s="65"/>
      <c r="AH89" s="65"/>
    </row>
    <row r="90" spans="2:34">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row>
    <row r="91" spans="2:34">
      <c r="B91" s="65"/>
      <c r="C91" s="65"/>
      <c r="D91" s="66"/>
      <c r="E91" s="66"/>
      <c r="F91" s="66"/>
      <c r="G91" s="66"/>
      <c r="H91" s="66"/>
      <c r="I91" s="66"/>
      <c r="J91" s="66"/>
      <c r="K91" s="66"/>
      <c r="L91" s="66"/>
      <c r="M91" s="66"/>
      <c r="N91" s="66"/>
      <c r="O91" s="66"/>
      <c r="P91" s="66"/>
      <c r="Q91" s="66"/>
      <c r="R91" s="66"/>
      <c r="S91" s="66"/>
      <c r="T91" s="66"/>
      <c r="U91" s="66"/>
      <c r="V91" s="66"/>
      <c r="W91" s="66"/>
      <c r="X91" s="66"/>
      <c r="Y91" s="66"/>
      <c r="Z91" s="65"/>
      <c r="AA91" s="65"/>
      <c r="AB91" s="65"/>
      <c r="AC91" s="65"/>
      <c r="AD91" s="65"/>
      <c r="AE91" s="65"/>
      <c r="AF91" s="65"/>
      <c r="AG91" s="65"/>
      <c r="AH91" s="65"/>
    </row>
    <row r="92" spans="2:34">
      <c r="B92" s="65"/>
      <c r="C92" s="65"/>
      <c r="D92" s="66"/>
      <c r="E92" s="66"/>
      <c r="F92" s="66"/>
      <c r="G92" s="66"/>
      <c r="H92" s="66"/>
      <c r="I92" s="66"/>
      <c r="J92" s="66"/>
      <c r="K92" s="66"/>
      <c r="L92" s="66"/>
      <c r="M92" s="66"/>
      <c r="N92" s="66"/>
      <c r="O92" s="66"/>
      <c r="P92" s="66"/>
      <c r="Q92" s="66"/>
      <c r="R92" s="66"/>
      <c r="S92" s="66"/>
      <c r="T92" s="66"/>
      <c r="U92" s="66"/>
      <c r="V92" s="66"/>
      <c r="W92" s="66"/>
      <c r="X92" s="66"/>
      <c r="Y92" s="66"/>
      <c r="Z92" s="65"/>
      <c r="AA92" s="65"/>
      <c r="AB92" s="65"/>
      <c r="AC92" s="65"/>
      <c r="AD92" s="65"/>
      <c r="AE92" s="65"/>
      <c r="AF92" s="65"/>
      <c r="AG92" s="65"/>
      <c r="AH92" s="65"/>
    </row>
    <row r="93" spans="2:34">
      <c r="B93" s="65"/>
      <c r="C93" s="65"/>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row>
    <row r="94" spans="2:34">
      <c r="B94" s="65"/>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row>
    <row r="95" spans="2:34">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row>
    <row r="96" spans="2:34">
      <c r="B96" s="65"/>
      <c r="C96" s="65"/>
      <c r="D96" s="66"/>
      <c r="E96" s="66"/>
      <c r="F96" s="66"/>
      <c r="G96" s="66"/>
      <c r="H96" s="66"/>
      <c r="I96" s="66"/>
      <c r="J96" s="66"/>
      <c r="K96" s="66"/>
      <c r="L96" s="66"/>
      <c r="M96" s="66"/>
      <c r="N96" s="66"/>
      <c r="O96" s="66"/>
      <c r="P96" s="66"/>
      <c r="Q96" s="66"/>
      <c r="R96" s="66"/>
      <c r="S96" s="66"/>
      <c r="T96" s="66"/>
      <c r="U96" s="66"/>
      <c r="V96" s="66"/>
      <c r="W96" s="66"/>
      <c r="X96" s="66"/>
      <c r="Y96" s="66"/>
      <c r="Z96" s="65"/>
      <c r="AA96" s="65"/>
      <c r="AB96" s="65"/>
      <c r="AC96" s="65"/>
      <c r="AD96" s="65"/>
      <c r="AE96" s="65"/>
      <c r="AF96" s="65"/>
      <c r="AG96" s="65"/>
      <c r="AH96" s="65"/>
    </row>
    <row r="97" spans="1:55">
      <c r="B97" s="65"/>
      <c r="C97" s="65"/>
      <c r="D97" s="66"/>
      <c r="E97" s="66"/>
      <c r="F97" s="66"/>
      <c r="G97" s="66"/>
      <c r="H97" s="66"/>
      <c r="I97" s="66"/>
      <c r="J97" s="66"/>
      <c r="K97" s="66"/>
      <c r="L97" s="66"/>
      <c r="M97" s="66"/>
      <c r="N97" s="66"/>
      <c r="O97" s="66"/>
      <c r="P97" s="66"/>
      <c r="Q97" s="66"/>
      <c r="R97" s="66"/>
      <c r="S97" s="66"/>
      <c r="T97" s="66"/>
      <c r="U97" s="66"/>
      <c r="V97" s="66"/>
      <c r="W97" s="66"/>
      <c r="X97" s="66"/>
      <c r="Y97" s="66"/>
      <c r="Z97" s="65"/>
      <c r="AA97" s="65"/>
      <c r="AB97" s="65"/>
      <c r="AC97" s="65"/>
      <c r="AD97" s="65"/>
      <c r="AE97" s="65"/>
      <c r="AF97" s="65"/>
      <c r="AG97" s="65"/>
      <c r="AH97" s="65"/>
    </row>
    <row r="98" spans="1:55">
      <c r="B98" s="65"/>
      <c r="C98" s="65"/>
      <c r="D98" s="66"/>
      <c r="E98" s="66"/>
      <c r="F98" s="66"/>
      <c r="G98" s="66"/>
      <c r="H98" s="66"/>
      <c r="I98" s="66"/>
      <c r="J98" s="66"/>
      <c r="K98" s="66"/>
      <c r="L98" s="66"/>
      <c r="M98" s="66"/>
      <c r="N98" s="66"/>
      <c r="O98" s="66"/>
      <c r="P98" s="66"/>
      <c r="Q98" s="66"/>
      <c r="R98" s="66"/>
      <c r="S98" s="66"/>
      <c r="T98" s="66"/>
      <c r="U98" s="66"/>
      <c r="V98" s="66"/>
      <c r="W98" s="66"/>
      <c r="X98" s="66"/>
      <c r="Y98" s="66"/>
      <c r="Z98" s="65"/>
      <c r="AA98" s="65"/>
      <c r="AB98" s="65"/>
      <c r="AC98" s="65"/>
      <c r="AD98" s="65"/>
      <c r="AE98" s="65"/>
      <c r="AF98" s="65"/>
      <c r="AG98" s="65"/>
      <c r="AH98" s="65"/>
    </row>
    <row r="99" spans="1:55" ht="14.25" thickBot="1">
      <c r="A99" s="48"/>
      <c r="B99" s="53"/>
      <c r="C99" s="53"/>
      <c r="D99" s="53"/>
      <c r="E99" s="53"/>
      <c r="F99" s="53"/>
      <c r="G99" s="53"/>
      <c r="H99" s="53"/>
      <c r="I99" s="53"/>
      <c r="J99" s="53"/>
      <c r="K99" s="53"/>
      <c r="L99" s="53"/>
      <c r="M99" s="53"/>
      <c r="N99" s="53"/>
      <c r="O99" s="53"/>
      <c r="P99" s="53"/>
      <c r="Q99" s="53"/>
      <c r="R99" s="53"/>
      <c r="S99" s="53"/>
      <c r="T99" s="53"/>
      <c r="U99" s="53"/>
      <c r="V99" s="53"/>
      <c r="W99" s="53"/>
      <c r="X99" s="53"/>
      <c r="Y99" s="53"/>
      <c r="Z99" s="48"/>
      <c r="AA99" s="48"/>
      <c r="AB99" s="48"/>
      <c r="AC99" s="48"/>
      <c r="AD99" s="48"/>
      <c r="AE99" s="48"/>
      <c r="AF99" s="48"/>
      <c r="AG99" s="48"/>
      <c r="AH99" s="48"/>
      <c r="AI99" s="48"/>
    </row>
    <row r="100" spans="1:55" ht="14.25" customHeight="1" thickBot="1">
      <c r="A100" s="47"/>
      <c r="B100" s="352" t="s">
        <v>19</v>
      </c>
      <c r="C100" s="352"/>
      <c r="D100" s="354" t="s">
        <v>241</v>
      </c>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83"/>
      <c r="AL100"/>
      <c r="AM100"/>
      <c r="AN100"/>
      <c r="AO100"/>
      <c r="AP100" s="163" t="s">
        <v>278</v>
      </c>
      <c r="AQ100" s="165" t="s">
        <v>279</v>
      </c>
      <c r="AR100" s="163">
        <v>1</v>
      </c>
      <c r="AS100" s="164">
        <v>2</v>
      </c>
    </row>
    <row r="101" spans="1:55" ht="15" thickBot="1">
      <c r="A101" s="67"/>
      <c r="B101" s="66"/>
      <c r="C101" s="66"/>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67"/>
      <c r="AK101" t="s">
        <v>254</v>
      </c>
      <c r="AL101" s="121">
        <v>1</v>
      </c>
      <c r="AM101" s="121" t="s">
        <v>280</v>
      </c>
      <c r="AN101" s="230" t="str">
        <f>CONCATENATE(AR101,AS101)</f>
        <v/>
      </c>
      <c r="AO101" s="197">
        <f>COUNT(AR101:AS101)</f>
        <v>0</v>
      </c>
      <c r="AP101" s="246" t="b">
        <v>0</v>
      </c>
      <c r="AQ101" s="204" t="b">
        <v>0</v>
      </c>
      <c r="AR101" s="247" t="str">
        <f>IF(AP101=TRUE,1,"")</f>
        <v/>
      </c>
      <c r="AS101" s="248" t="str">
        <f>IF(AQ101=TRUE,2,"")</f>
        <v/>
      </c>
    </row>
    <row r="102" spans="1:55" ht="15" thickBot="1">
      <c r="A102" s="67"/>
      <c r="B102" s="66"/>
      <c r="C102" s="66"/>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67"/>
      <c r="AL102" s="121">
        <v>2</v>
      </c>
      <c r="AM102" s="121" t="s">
        <v>280</v>
      </c>
      <c r="AN102" s="230" t="str">
        <f t="shared" ref="AN102:AN110" si="8">CONCATENATE(AR102,AS102)</f>
        <v/>
      </c>
      <c r="AO102" s="197">
        <f t="shared" ref="AO102:AO110" si="9">COUNT(AR102:AS102)</f>
        <v>0</v>
      </c>
      <c r="AP102" s="249" t="b">
        <v>0</v>
      </c>
      <c r="AQ102" s="206" t="b">
        <v>0</v>
      </c>
      <c r="AR102" s="250" t="str">
        <f t="shared" ref="AR102:AR109" si="10">IF(AP102=TRUE,1,"")</f>
        <v/>
      </c>
      <c r="AS102" s="251" t="str">
        <f t="shared" ref="AS102:AS110" si="11">IF(AQ102=TRUE,2,"")</f>
        <v/>
      </c>
    </row>
    <row r="103" spans="1:55" ht="18" customHeight="1" thickBot="1">
      <c r="A103" s="48"/>
      <c r="B103" s="48"/>
      <c r="C103" s="405" t="s">
        <v>188</v>
      </c>
      <c r="D103" s="405"/>
      <c r="E103" s="405"/>
      <c r="F103" s="405"/>
      <c r="G103" s="405"/>
      <c r="H103" s="77" t="s">
        <v>38</v>
      </c>
      <c r="I103" s="405" t="s">
        <v>200</v>
      </c>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8"/>
      <c r="AL103" s="121">
        <v>3</v>
      </c>
      <c r="AM103" s="121" t="s">
        <v>280</v>
      </c>
      <c r="AN103" s="230" t="str">
        <f t="shared" si="8"/>
        <v/>
      </c>
      <c r="AO103" s="197">
        <f t="shared" si="9"/>
        <v>0</v>
      </c>
      <c r="AP103" s="249" t="b">
        <v>0</v>
      </c>
      <c r="AQ103" s="206" t="b">
        <v>0</v>
      </c>
      <c r="AR103" s="250" t="str">
        <f t="shared" si="10"/>
        <v/>
      </c>
      <c r="AS103" s="251" t="str">
        <f t="shared" si="11"/>
        <v/>
      </c>
    </row>
    <row r="104" spans="1:55" ht="18" customHeight="1" thickBot="1">
      <c r="A104" s="48"/>
      <c r="B104" s="48"/>
      <c r="C104" s="405" t="s">
        <v>189</v>
      </c>
      <c r="D104" s="405"/>
      <c r="E104" s="405"/>
      <c r="F104" s="405"/>
      <c r="G104" s="405"/>
      <c r="H104" s="77" t="s">
        <v>38</v>
      </c>
      <c r="I104" s="405" t="s">
        <v>199</v>
      </c>
      <c r="J104" s="405"/>
      <c r="K104" s="405"/>
      <c r="L104" s="405"/>
      <c r="M104" s="405"/>
      <c r="N104" s="405"/>
      <c r="O104" s="405"/>
      <c r="P104" s="405"/>
      <c r="Q104" s="405"/>
      <c r="R104" s="405"/>
      <c r="S104" s="405"/>
      <c r="T104" s="405"/>
      <c r="U104" s="405"/>
      <c r="V104" s="405"/>
      <c r="W104" s="405"/>
      <c r="X104" s="405"/>
      <c r="Y104" s="405"/>
      <c r="Z104" s="405"/>
      <c r="AA104" s="405"/>
      <c r="AB104" s="405"/>
      <c r="AC104" s="405"/>
      <c r="AD104" s="405"/>
      <c r="AE104" s="405"/>
      <c r="AF104" s="405"/>
      <c r="AG104" s="405"/>
      <c r="AH104" s="405"/>
      <c r="AI104" s="48"/>
      <c r="AL104" s="121">
        <v>4</v>
      </c>
      <c r="AM104" s="121" t="s">
        <v>280</v>
      </c>
      <c r="AN104" s="230" t="str">
        <f t="shared" si="8"/>
        <v/>
      </c>
      <c r="AO104" s="197">
        <f t="shared" si="9"/>
        <v>0</v>
      </c>
      <c r="AP104" s="249" t="b">
        <v>0</v>
      </c>
      <c r="AQ104" s="206" t="b">
        <v>0</v>
      </c>
      <c r="AR104" s="250" t="str">
        <f t="shared" si="10"/>
        <v/>
      </c>
      <c r="AS104" s="251" t="str">
        <f t="shared" si="11"/>
        <v/>
      </c>
    </row>
    <row r="105" spans="1:55" ht="18" customHeight="1" thickBot="1">
      <c r="A105" s="48"/>
      <c r="B105" s="48"/>
      <c r="C105" s="405" t="s">
        <v>190</v>
      </c>
      <c r="D105" s="405"/>
      <c r="E105" s="405"/>
      <c r="F105" s="405"/>
      <c r="G105" s="405"/>
      <c r="H105" s="77" t="s">
        <v>39</v>
      </c>
      <c r="I105" s="405" t="s">
        <v>198</v>
      </c>
      <c r="J105" s="405"/>
      <c r="K105" s="405"/>
      <c r="L105" s="405"/>
      <c r="M105" s="405"/>
      <c r="N105" s="405"/>
      <c r="O105" s="405"/>
      <c r="P105" s="405"/>
      <c r="Q105" s="405"/>
      <c r="R105" s="405"/>
      <c r="S105" s="405"/>
      <c r="T105" s="405"/>
      <c r="U105" s="405"/>
      <c r="V105" s="405"/>
      <c r="W105" s="405"/>
      <c r="X105" s="405"/>
      <c r="Y105" s="405"/>
      <c r="Z105" s="405"/>
      <c r="AA105" s="405"/>
      <c r="AB105" s="405"/>
      <c r="AC105" s="405"/>
      <c r="AD105" s="405"/>
      <c r="AE105" s="405"/>
      <c r="AF105" s="405"/>
      <c r="AG105" s="405"/>
      <c r="AH105" s="405"/>
      <c r="AI105" s="48"/>
      <c r="AL105" s="121">
        <v>5</v>
      </c>
      <c r="AM105" s="121" t="s">
        <v>280</v>
      </c>
      <c r="AN105" s="230" t="str">
        <f t="shared" si="8"/>
        <v/>
      </c>
      <c r="AO105" s="197">
        <f t="shared" si="9"/>
        <v>0</v>
      </c>
      <c r="AP105" s="249" t="b">
        <v>0</v>
      </c>
      <c r="AQ105" s="206" t="b">
        <v>0</v>
      </c>
      <c r="AR105" s="250" t="str">
        <f t="shared" si="10"/>
        <v/>
      </c>
      <c r="AS105" s="251" t="str">
        <f t="shared" si="11"/>
        <v/>
      </c>
    </row>
    <row r="106" spans="1:55" ht="18" customHeight="1" thickBot="1">
      <c r="A106" s="48"/>
      <c r="B106" s="48"/>
      <c r="C106" s="405" t="s">
        <v>191</v>
      </c>
      <c r="D106" s="405"/>
      <c r="E106" s="405"/>
      <c r="F106" s="405"/>
      <c r="G106" s="405"/>
      <c r="H106" s="77" t="s">
        <v>38</v>
      </c>
      <c r="I106" s="405" t="s">
        <v>197</v>
      </c>
      <c r="J106" s="405"/>
      <c r="K106" s="405"/>
      <c r="L106" s="405"/>
      <c r="M106" s="405"/>
      <c r="N106" s="405"/>
      <c r="O106" s="405"/>
      <c r="P106" s="405"/>
      <c r="Q106" s="405"/>
      <c r="R106" s="405"/>
      <c r="S106" s="405"/>
      <c r="T106" s="405"/>
      <c r="U106" s="405"/>
      <c r="V106" s="405"/>
      <c r="W106" s="405"/>
      <c r="X106" s="405"/>
      <c r="Y106" s="405"/>
      <c r="Z106" s="405"/>
      <c r="AA106" s="405"/>
      <c r="AB106" s="405"/>
      <c r="AC106" s="405"/>
      <c r="AD106" s="405"/>
      <c r="AE106" s="405"/>
      <c r="AF106" s="405"/>
      <c r="AG106" s="405"/>
      <c r="AH106" s="405"/>
      <c r="AI106" s="48"/>
      <c r="AL106" s="121">
        <v>6</v>
      </c>
      <c r="AM106" s="121" t="s">
        <v>280</v>
      </c>
      <c r="AN106" s="230" t="str">
        <f t="shared" si="8"/>
        <v/>
      </c>
      <c r="AO106" s="197">
        <f t="shared" si="9"/>
        <v>0</v>
      </c>
      <c r="AP106" s="249" t="b">
        <v>0</v>
      </c>
      <c r="AQ106" s="206" t="b">
        <v>0</v>
      </c>
      <c r="AR106" s="250" t="str">
        <f t="shared" si="10"/>
        <v/>
      </c>
      <c r="AS106" s="251" t="str">
        <f t="shared" si="11"/>
        <v/>
      </c>
    </row>
    <row r="107" spans="1:55" ht="18" customHeight="1" thickBot="1">
      <c r="A107" s="48"/>
      <c r="B107" s="48"/>
      <c r="C107" s="405" t="s">
        <v>192</v>
      </c>
      <c r="D107" s="405"/>
      <c r="E107" s="405"/>
      <c r="F107" s="405"/>
      <c r="G107" s="405"/>
      <c r="H107" s="77" t="s">
        <v>38</v>
      </c>
      <c r="I107" s="405" t="s">
        <v>196</v>
      </c>
      <c r="J107" s="405"/>
      <c r="K107" s="405"/>
      <c r="L107" s="405"/>
      <c r="M107" s="405"/>
      <c r="N107" s="405"/>
      <c r="O107" s="405"/>
      <c r="P107" s="405"/>
      <c r="Q107" s="405"/>
      <c r="R107" s="405"/>
      <c r="S107" s="405"/>
      <c r="T107" s="405"/>
      <c r="U107" s="405"/>
      <c r="V107" s="405"/>
      <c r="W107" s="405"/>
      <c r="X107" s="405"/>
      <c r="Y107" s="405"/>
      <c r="Z107" s="405"/>
      <c r="AA107" s="405"/>
      <c r="AB107" s="405"/>
      <c r="AC107" s="405"/>
      <c r="AD107" s="405"/>
      <c r="AE107" s="405"/>
      <c r="AF107" s="405"/>
      <c r="AG107" s="405"/>
      <c r="AH107" s="405"/>
      <c r="AI107" s="48"/>
      <c r="AL107" s="121">
        <v>7</v>
      </c>
      <c r="AM107" s="121" t="s">
        <v>280</v>
      </c>
      <c r="AN107" s="230" t="str">
        <f t="shared" si="8"/>
        <v/>
      </c>
      <c r="AO107" s="197">
        <f t="shared" si="9"/>
        <v>0</v>
      </c>
      <c r="AP107" s="249" t="b">
        <v>0</v>
      </c>
      <c r="AQ107" s="206" t="b">
        <v>0</v>
      </c>
      <c r="AR107" s="250" t="str">
        <f t="shared" si="10"/>
        <v/>
      </c>
      <c r="AS107" s="251" t="str">
        <f t="shared" si="11"/>
        <v/>
      </c>
    </row>
    <row r="108" spans="1:55" ht="18" customHeight="1" thickBot="1">
      <c r="A108" s="48"/>
      <c r="B108" s="48"/>
      <c r="C108" s="406" t="s">
        <v>193</v>
      </c>
      <c r="D108" s="406"/>
      <c r="E108" s="406"/>
      <c r="F108" s="406"/>
      <c r="G108" s="406"/>
      <c r="H108" s="77" t="s">
        <v>39</v>
      </c>
      <c r="I108" s="403" t="s">
        <v>397</v>
      </c>
      <c r="J108" s="403"/>
      <c r="K108" s="403"/>
      <c r="L108" s="403"/>
      <c r="M108" s="403"/>
      <c r="N108" s="403"/>
      <c r="O108" s="403"/>
      <c r="P108" s="403"/>
      <c r="Q108" s="403"/>
      <c r="R108" s="403"/>
      <c r="S108" s="403"/>
      <c r="T108" s="403"/>
      <c r="U108" s="403"/>
      <c r="V108" s="403"/>
      <c r="W108" s="403"/>
      <c r="X108" s="403"/>
      <c r="Y108" s="403"/>
      <c r="Z108" s="403"/>
      <c r="AA108" s="403"/>
      <c r="AB108" s="403"/>
      <c r="AC108" s="403"/>
      <c r="AD108" s="403"/>
      <c r="AE108" s="403"/>
      <c r="AF108" s="403"/>
      <c r="AG108" s="403"/>
      <c r="AH108" s="403"/>
      <c r="AI108" s="48"/>
      <c r="AL108" s="121">
        <v>8</v>
      </c>
      <c r="AM108" s="121" t="s">
        <v>280</v>
      </c>
      <c r="AN108" s="230" t="str">
        <f t="shared" si="8"/>
        <v/>
      </c>
      <c r="AO108" s="197">
        <f t="shared" si="9"/>
        <v>0</v>
      </c>
      <c r="AP108" s="249" t="b">
        <v>0</v>
      </c>
      <c r="AQ108" s="206" t="b">
        <v>0</v>
      </c>
      <c r="AR108" s="250" t="str">
        <f t="shared" si="10"/>
        <v/>
      </c>
      <c r="AS108" s="251" t="str">
        <f t="shared" si="11"/>
        <v/>
      </c>
      <c r="AU108" s="147" t="s">
        <v>256</v>
      </c>
      <c r="AV108" s="100"/>
      <c r="AW108" s="100"/>
    </row>
    <row r="109" spans="1:55" ht="15" customHeight="1" thickBot="1">
      <c r="A109" s="48"/>
      <c r="B109" s="48"/>
      <c r="C109" s="446" t="s">
        <v>43</v>
      </c>
      <c r="D109" s="447"/>
      <c r="E109" s="447"/>
      <c r="F109" s="447"/>
      <c r="G109" s="447"/>
      <c r="H109" s="447"/>
      <c r="I109" s="447"/>
      <c r="J109" s="447"/>
      <c r="K109" s="447"/>
      <c r="L109" s="447"/>
      <c r="M109" s="447"/>
      <c r="N109" s="447"/>
      <c r="O109" s="447"/>
      <c r="P109" s="447"/>
      <c r="Q109" s="447"/>
      <c r="R109" s="447"/>
      <c r="S109" s="447"/>
      <c r="T109" s="448"/>
      <c r="U109" s="440" t="s">
        <v>111</v>
      </c>
      <c r="V109" s="441"/>
      <c r="W109" s="441"/>
      <c r="X109" s="442"/>
      <c r="Y109" s="458" t="s">
        <v>112</v>
      </c>
      <c r="Z109" s="458"/>
      <c r="AA109" s="458"/>
      <c r="AB109" s="458"/>
      <c r="AC109" s="458"/>
      <c r="AD109" s="458"/>
      <c r="AE109" s="458"/>
      <c r="AF109" s="458"/>
      <c r="AG109" s="458"/>
      <c r="AH109" s="458"/>
      <c r="AI109" s="48"/>
      <c r="AL109" s="121">
        <v>9</v>
      </c>
      <c r="AM109" s="121" t="s">
        <v>280</v>
      </c>
      <c r="AN109" s="230" t="str">
        <f t="shared" si="8"/>
        <v/>
      </c>
      <c r="AO109" s="197">
        <f t="shared" si="9"/>
        <v>0</v>
      </c>
      <c r="AP109" s="249" t="b">
        <v>0</v>
      </c>
      <c r="AQ109" s="206" t="b">
        <v>0</v>
      </c>
      <c r="AR109" s="250" t="str">
        <f t="shared" si="10"/>
        <v/>
      </c>
      <c r="AS109" s="251" t="str">
        <f t="shared" si="11"/>
        <v/>
      </c>
      <c r="AT109" s="213"/>
      <c r="AU109" s="254">
        <v>0</v>
      </c>
      <c r="AV109" s="255">
        <v>1</v>
      </c>
      <c r="AW109" s="255">
        <v>2</v>
      </c>
      <c r="AX109" s="256">
        <v>3</v>
      </c>
      <c r="AY109" s="256" t="s">
        <v>277</v>
      </c>
      <c r="AZ109" s="213" t="s">
        <v>276</v>
      </c>
      <c r="BA109" s="479" t="s">
        <v>283</v>
      </c>
      <c r="BB109" s="213" t="s">
        <v>284</v>
      </c>
      <c r="BC109" s="213"/>
    </row>
    <row r="110" spans="1:55" ht="15.75" customHeight="1" thickBot="1">
      <c r="C110" s="449"/>
      <c r="D110" s="450"/>
      <c r="E110" s="450"/>
      <c r="F110" s="450"/>
      <c r="G110" s="450"/>
      <c r="H110" s="450"/>
      <c r="I110" s="450"/>
      <c r="J110" s="450"/>
      <c r="K110" s="450"/>
      <c r="L110" s="450"/>
      <c r="M110" s="450"/>
      <c r="N110" s="450"/>
      <c r="O110" s="450"/>
      <c r="P110" s="450"/>
      <c r="Q110" s="450"/>
      <c r="R110" s="450"/>
      <c r="S110" s="450"/>
      <c r="T110" s="451"/>
      <c r="U110" s="443"/>
      <c r="V110" s="444"/>
      <c r="W110" s="444"/>
      <c r="X110" s="445"/>
      <c r="Y110" s="460">
        <v>0</v>
      </c>
      <c r="Z110" s="461"/>
      <c r="AA110" s="460">
        <v>1</v>
      </c>
      <c r="AB110" s="461"/>
      <c r="AC110" s="460">
        <v>2</v>
      </c>
      <c r="AD110" s="461"/>
      <c r="AE110" s="460">
        <v>3</v>
      </c>
      <c r="AF110" s="461"/>
      <c r="AG110" s="459" t="s">
        <v>110</v>
      </c>
      <c r="AH110" s="459"/>
      <c r="AI110" s="116"/>
      <c r="AK110"/>
      <c r="AL110" s="168">
        <v>10</v>
      </c>
      <c r="AM110" s="121" t="s">
        <v>280</v>
      </c>
      <c r="AN110" s="230" t="str">
        <f t="shared" si="8"/>
        <v/>
      </c>
      <c r="AO110" s="197">
        <f t="shared" si="9"/>
        <v>0</v>
      </c>
      <c r="AP110" s="252" t="b">
        <v>0</v>
      </c>
      <c r="AQ110" s="211" t="b">
        <v>0</v>
      </c>
      <c r="AR110" s="241" t="str">
        <f>IF(AP110=TRUE,1,"")</f>
        <v/>
      </c>
      <c r="AS110" s="242" t="str">
        <f t="shared" si="11"/>
        <v/>
      </c>
      <c r="AT110" s="213"/>
      <c r="AU110" s="257">
        <v>1</v>
      </c>
      <c r="AV110" s="257">
        <v>2</v>
      </c>
      <c r="AW110" s="257">
        <v>3</v>
      </c>
      <c r="AX110" s="258">
        <v>4</v>
      </c>
      <c r="AY110" s="258">
        <v>5</v>
      </c>
      <c r="AZ110" s="213" t="s">
        <v>275</v>
      </c>
      <c r="BA110" s="480"/>
      <c r="BB110" s="213"/>
      <c r="BC110" s="213" t="s">
        <v>396</v>
      </c>
    </row>
    <row r="111" spans="1:55" ht="28.35" customHeight="1" thickBot="1">
      <c r="C111" s="377" t="s">
        <v>44</v>
      </c>
      <c r="D111" s="378"/>
      <c r="E111" s="432" t="s">
        <v>282</v>
      </c>
      <c r="F111" s="432"/>
      <c r="G111" s="432"/>
      <c r="H111" s="432"/>
      <c r="I111" s="432"/>
      <c r="J111" s="432"/>
      <c r="K111" s="432"/>
      <c r="L111" s="432"/>
      <c r="M111" s="432"/>
      <c r="N111" s="432"/>
      <c r="O111" s="432"/>
      <c r="P111" s="432"/>
      <c r="Q111" s="432"/>
      <c r="R111" s="432"/>
      <c r="S111" s="432"/>
      <c r="T111" s="433"/>
      <c r="U111" s="166"/>
      <c r="V111" s="125" t="s">
        <v>113</v>
      </c>
      <c r="W111" s="90"/>
      <c r="X111" s="126" t="s">
        <v>114</v>
      </c>
      <c r="Y111" s="421"/>
      <c r="Z111" s="422"/>
      <c r="AA111" s="421"/>
      <c r="AB111" s="422"/>
      <c r="AC111" s="421"/>
      <c r="AD111" s="422"/>
      <c r="AE111" s="421"/>
      <c r="AF111" s="422"/>
      <c r="AG111" s="421"/>
      <c r="AH111" s="422"/>
      <c r="AK111"/>
      <c r="AL111" s="121">
        <v>1</v>
      </c>
      <c r="AM111" s="117" t="s">
        <v>281</v>
      </c>
      <c r="AN111" s="231" t="str">
        <f t="shared" ref="AN111:AN120" si="12">CONCATENATE(AU111,AV111,AW111,AX111,AY111)</f>
        <v/>
      </c>
      <c r="AO111" s="232">
        <f t="shared" ref="AO111:AO120" si="13">COUNT(AU111:AY111)</f>
        <v>0</v>
      </c>
      <c r="AP111" s="204" t="b">
        <v>0</v>
      </c>
      <c r="AQ111" s="204" t="b">
        <v>0</v>
      </c>
      <c r="AR111" s="204" t="b">
        <v>0</v>
      </c>
      <c r="AS111" s="243" t="b">
        <v>0</v>
      </c>
      <c r="AT111" s="243" t="b">
        <v>0</v>
      </c>
      <c r="AU111" s="195" t="str">
        <f t="shared" ref="AU111:AU120" si="14">IF(AP111=FALSE,"",1)</f>
        <v/>
      </c>
      <c r="AV111" s="196" t="str">
        <f t="shared" ref="AV111:AV120" si="15">IF(AQ111=FALSE,"",2)</f>
        <v/>
      </c>
      <c r="AW111" s="196" t="str">
        <f t="shared" ref="AW111:AW120" si="16">IF(AR111=FALSE,"",3)</f>
        <v/>
      </c>
      <c r="AX111" s="196" t="str">
        <f t="shared" ref="AX111:AX120" si="17">IF(AS111=FALSE,"",4)</f>
        <v/>
      </c>
      <c r="AY111" s="197" t="str">
        <f t="shared" ref="AY111:AY120" si="18">IF(AT111=FALSE,"",5)</f>
        <v/>
      </c>
      <c r="AZ111" s="213"/>
      <c r="BA111" s="218" t="str">
        <f>IF(AND(AN111&gt;="1",AN101="2"),1,"")</f>
        <v/>
      </c>
      <c r="BB111" s="218" t="str">
        <f>IF(AND(AO111=1,AO101=0),1,"")</f>
        <v/>
      </c>
      <c r="BC111" s="232" t="str">
        <f>IF(AR101=1,IF(AO111=0,1,""),"")</f>
        <v/>
      </c>
    </row>
    <row r="112" spans="1:55" ht="28.35" customHeight="1" thickBot="1">
      <c r="C112" s="377" t="s">
        <v>45</v>
      </c>
      <c r="D112" s="378"/>
      <c r="E112" s="432" t="s">
        <v>115</v>
      </c>
      <c r="F112" s="432"/>
      <c r="G112" s="432"/>
      <c r="H112" s="432"/>
      <c r="I112" s="432"/>
      <c r="J112" s="432"/>
      <c r="K112" s="432"/>
      <c r="L112" s="432"/>
      <c r="M112" s="432"/>
      <c r="N112" s="432"/>
      <c r="O112" s="432"/>
      <c r="P112" s="432"/>
      <c r="Q112" s="432"/>
      <c r="R112" s="432"/>
      <c r="S112" s="432"/>
      <c r="T112" s="433"/>
      <c r="U112" s="166"/>
      <c r="V112" s="125" t="s">
        <v>113</v>
      </c>
      <c r="W112" s="90"/>
      <c r="X112" s="126" t="s">
        <v>114</v>
      </c>
      <c r="Y112" s="421"/>
      <c r="Z112" s="422"/>
      <c r="AA112" s="421"/>
      <c r="AB112" s="422"/>
      <c r="AC112" s="421"/>
      <c r="AD112" s="422"/>
      <c r="AE112" s="421"/>
      <c r="AF112" s="422"/>
      <c r="AG112" s="421"/>
      <c r="AH112" s="422"/>
      <c r="AL112" s="121">
        <v>2</v>
      </c>
      <c r="AM112" s="117" t="s">
        <v>281</v>
      </c>
      <c r="AN112" s="233" t="str">
        <f t="shared" si="12"/>
        <v/>
      </c>
      <c r="AO112" s="232">
        <f t="shared" si="13"/>
        <v>0</v>
      </c>
      <c r="AP112" s="206" t="b">
        <v>0</v>
      </c>
      <c r="AQ112" s="206" t="b">
        <v>0</v>
      </c>
      <c r="AR112" s="206" t="b">
        <v>0</v>
      </c>
      <c r="AS112" s="244" t="b">
        <v>0</v>
      </c>
      <c r="AT112" s="244" t="b">
        <v>0</v>
      </c>
      <c r="AU112" s="207" t="str">
        <f t="shared" si="14"/>
        <v/>
      </c>
      <c r="AV112" s="208" t="str">
        <f t="shared" si="15"/>
        <v/>
      </c>
      <c r="AW112" s="208" t="str">
        <f t="shared" si="16"/>
        <v/>
      </c>
      <c r="AX112" s="208" t="str">
        <f t="shared" si="17"/>
        <v/>
      </c>
      <c r="AY112" s="209" t="str">
        <f t="shared" si="18"/>
        <v/>
      </c>
      <c r="AZ112" s="213"/>
      <c r="BA112" s="218" t="str">
        <f t="shared" ref="BA112:BA120" si="19">IF(AND(AN112&gt;="1",AN102="2"),1,"")</f>
        <v/>
      </c>
      <c r="BB112" s="218" t="str">
        <f t="shared" ref="BB112:BB120" si="20">IF(AND(AO112=1,AO102=0),1,"")</f>
        <v/>
      </c>
      <c r="BC112" s="232" t="str">
        <f t="shared" ref="BC112:BC120" si="21">IF(AR102=1,IF(AO112=0,1,""),"")</f>
        <v/>
      </c>
    </row>
    <row r="113" spans="2:55" ht="28.35" customHeight="1" thickBot="1">
      <c r="C113" s="377" t="s">
        <v>46</v>
      </c>
      <c r="D113" s="378"/>
      <c r="E113" s="432" t="s">
        <v>123</v>
      </c>
      <c r="F113" s="432"/>
      <c r="G113" s="432"/>
      <c r="H113" s="432"/>
      <c r="I113" s="432"/>
      <c r="J113" s="432"/>
      <c r="K113" s="432"/>
      <c r="L113" s="432"/>
      <c r="M113" s="432"/>
      <c r="N113" s="432"/>
      <c r="O113" s="432"/>
      <c r="P113" s="432"/>
      <c r="Q113" s="432"/>
      <c r="R113" s="432"/>
      <c r="S113" s="432"/>
      <c r="T113" s="433"/>
      <c r="U113" s="166"/>
      <c r="V113" s="125" t="s">
        <v>113</v>
      </c>
      <c r="W113" s="90"/>
      <c r="X113" s="126" t="s">
        <v>114</v>
      </c>
      <c r="Y113" s="421"/>
      <c r="Z113" s="422"/>
      <c r="AA113" s="421"/>
      <c r="AB113" s="422"/>
      <c r="AC113" s="421"/>
      <c r="AD113" s="422"/>
      <c r="AE113" s="421"/>
      <c r="AF113" s="422"/>
      <c r="AG113" s="421"/>
      <c r="AH113" s="422"/>
      <c r="AK113" s="121"/>
      <c r="AL113" s="121">
        <v>3</v>
      </c>
      <c r="AM113" s="117" t="s">
        <v>281</v>
      </c>
      <c r="AN113" s="233" t="str">
        <f t="shared" si="12"/>
        <v/>
      </c>
      <c r="AO113" s="232">
        <f t="shared" si="13"/>
        <v>0</v>
      </c>
      <c r="AP113" s="206" t="b">
        <v>0</v>
      </c>
      <c r="AQ113" s="206" t="b">
        <v>0</v>
      </c>
      <c r="AR113" s="206" t="b">
        <v>0</v>
      </c>
      <c r="AS113" s="244" t="b">
        <v>0</v>
      </c>
      <c r="AT113" s="244" t="b">
        <v>0</v>
      </c>
      <c r="AU113" s="207" t="str">
        <f t="shared" si="14"/>
        <v/>
      </c>
      <c r="AV113" s="208" t="str">
        <f t="shared" si="15"/>
        <v/>
      </c>
      <c r="AW113" s="208" t="str">
        <f t="shared" si="16"/>
        <v/>
      </c>
      <c r="AX113" s="208" t="str">
        <f t="shared" si="17"/>
        <v/>
      </c>
      <c r="AY113" s="209" t="str">
        <f t="shared" si="18"/>
        <v/>
      </c>
      <c r="AZ113" s="213"/>
      <c r="BA113" s="218" t="str">
        <f t="shared" si="19"/>
        <v/>
      </c>
      <c r="BB113" s="218" t="str">
        <f t="shared" si="20"/>
        <v/>
      </c>
      <c r="BC113" s="232" t="str">
        <f t="shared" si="21"/>
        <v/>
      </c>
    </row>
    <row r="114" spans="2:55" ht="27.75" customHeight="1" thickBot="1">
      <c r="C114" s="423" t="s">
        <v>47</v>
      </c>
      <c r="D114" s="424"/>
      <c r="E114" s="452" t="s">
        <v>122</v>
      </c>
      <c r="F114" s="452"/>
      <c r="G114" s="452"/>
      <c r="H114" s="452"/>
      <c r="I114" s="452"/>
      <c r="J114" s="452"/>
      <c r="K114" s="452"/>
      <c r="L114" s="452"/>
      <c r="M114" s="452"/>
      <c r="N114" s="452"/>
      <c r="O114" s="452"/>
      <c r="P114" s="452"/>
      <c r="Q114" s="452"/>
      <c r="R114" s="452"/>
      <c r="S114" s="452"/>
      <c r="T114" s="453"/>
      <c r="U114" s="166"/>
      <c r="V114" s="125" t="s">
        <v>113</v>
      </c>
      <c r="W114" s="90"/>
      <c r="X114" s="126" t="s">
        <v>114</v>
      </c>
      <c r="Y114" s="421"/>
      <c r="Z114" s="422"/>
      <c r="AA114" s="421"/>
      <c r="AB114" s="422"/>
      <c r="AC114" s="421"/>
      <c r="AD114" s="422"/>
      <c r="AE114" s="421"/>
      <c r="AF114" s="422"/>
      <c r="AG114" s="421"/>
      <c r="AH114" s="422"/>
      <c r="AK114"/>
      <c r="AL114" s="121">
        <v>4</v>
      </c>
      <c r="AM114" s="117" t="s">
        <v>281</v>
      </c>
      <c r="AN114" s="233" t="str">
        <f t="shared" si="12"/>
        <v/>
      </c>
      <c r="AO114" s="232">
        <f t="shared" si="13"/>
        <v>0</v>
      </c>
      <c r="AP114" s="206" t="b">
        <v>0</v>
      </c>
      <c r="AQ114" s="206" t="b">
        <v>0</v>
      </c>
      <c r="AR114" s="206" t="b">
        <v>0</v>
      </c>
      <c r="AS114" s="244" t="b">
        <v>0</v>
      </c>
      <c r="AT114" s="244" t="b">
        <v>0</v>
      </c>
      <c r="AU114" s="207" t="str">
        <f t="shared" si="14"/>
        <v/>
      </c>
      <c r="AV114" s="208" t="str">
        <f t="shared" si="15"/>
        <v/>
      </c>
      <c r="AW114" s="208" t="str">
        <f t="shared" si="16"/>
        <v/>
      </c>
      <c r="AX114" s="208" t="str">
        <f t="shared" si="17"/>
        <v/>
      </c>
      <c r="AY114" s="209" t="str">
        <f t="shared" si="18"/>
        <v/>
      </c>
      <c r="AZ114" s="213"/>
      <c r="BA114" s="218" t="str">
        <f t="shared" si="19"/>
        <v/>
      </c>
      <c r="BB114" s="218" t="str">
        <f t="shared" si="20"/>
        <v/>
      </c>
      <c r="BC114" s="232" t="str">
        <f t="shared" si="21"/>
        <v/>
      </c>
    </row>
    <row r="115" spans="2:55" ht="28.35" customHeight="1" thickBot="1">
      <c r="C115" s="377" t="s">
        <v>48</v>
      </c>
      <c r="D115" s="378"/>
      <c r="E115" s="432" t="s">
        <v>121</v>
      </c>
      <c r="F115" s="432"/>
      <c r="G115" s="432"/>
      <c r="H115" s="432"/>
      <c r="I115" s="432"/>
      <c r="J115" s="432"/>
      <c r="K115" s="432"/>
      <c r="L115" s="432"/>
      <c r="M115" s="432"/>
      <c r="N115" s="432"/>
      <c r="O115" s="432"/>
      <c r="P115" s="432"/>
      <c r="Q115" s="432"/>
      <c r="R115" s="432"/>
      <c r="S115" s="432"/>
      <c r="T115" s="433"/>
      <c r="U115" s="166"/>
      <c r="V115" s="125" t="s">
        <v>113</v>
      </c>
      <c r="W115" s="90"/>
      <c r="X115" s="126" t="s">
        <v>114</v>
      </c>
      <c r="Y115" s="421"/>
      <c r="Z115" s="422"/>
      <c r="AA115" s="421"/>
      <c r="AB115" s="422"/>
      <c r="AC115" s="421"/>
      <c r="AD115" s="422"/>
      <c r="AE115" s="421"/>
      <c r="AF115" s="422"/>
      <c r="AG115" s="421"/>
      <c r="AH115" s="422"/>
      <c r="AK115"/>
      <c r="AL115" s="121">
        <v>5</v>
      </c>
      <c r="AM115" s="117" t="s">
        <v>281</v>
      </c>
      <c r="AN115" s="233" t="str">
        <f t="shared" si="12"/>
        <v/>
      </c>
      <c r="AO115" s="232">
        <f t="shared" si="13"/>
        <v>0</v>
      </c>
      <c r="AP115" s="206" t="b">
        <v>0</v>
      </c>
      <c r="AQ115" s="206" t="b">
        <v>0</v>
      </c>
      <c r="AR115" s="206" t="b">
        <v>0</v>
      </c>
      <c r="AS115" s="244" t="b">
        <v>0</v>
      </c>
      <c r="AT115" s="244" t="b">
        <v>0</v>
      </c>
      <c r="AU115" s="207" t="str">
        <f t="shared" si="14"/>
        <v/>
      </c>
      <c r="AV115" s="208" t="str">
        <f t="shared" si="15"/>
        <v/>
      </c>
      <c r="AW115" s="208" t="str">
        <f t="shared" si="16"/>
        <v/>
      </c>
      <c r="AX115" s="208" t="str">
        <f t="shared" si="17"/>
        <v/>
      </c>
      <c r="AY115" s="209" t="str">
        <f t="shared" si="18"/>
        <v/>
      </c>
      <c r="AZ115" s="213"/>
      <c r="BA115" s="218" t="str">
        <f t="shared" si="19"/>
        <v/>
      </c>
      <c r="BB115" s="218" t="str">
        <f t="shared" si="20"/>
        <v/>
      </c>
      <c r="BC115" s="232" t="str">
        <f t="shared" si="21"/>
        <v/>
      </c>
    </row>
    <row r="116" spans="2:55" ht="28.35" customHeight="1" thickBot="1">
      <c r="C116" s="423" t="s">
        <v>49</v>
      </c>
      <c r="D116" s="424"/>
      <c r="E116" s="452" t="s">
        <v>120</v>
      </c>
      <c r="F116" s="452"/>
      <c r="G116" s="452"/>
      <c r="H116" s="452"/>
      <c r="I116" s="452"/>
      <c r="J116" s="452"/>
      <c r="K116" s="452"/>
      <c r="L116" s="452"/>
      <c r="M116" s="452"/>
      <c r="N116" s="452"/>
      <c r="O116" s="452"/>
      <c r="P116" s="452"/>
      <c r="Q116" s="452"/>
      <c r="R116" s="452"/>
      <c r="S116" s="452"/>
      <c r="T116" s="453"/>
      <c r="U116" s="166"/>
      <c r="V116" s="125" t="s">
        <v>113</v>
      </c>
      <c r="W116" s="90"/>
      <c r="X116" s="126" t="s">
        <v>114</v>
      </c>
      <c r="Y116" s="421"/>
      <c r="Z116" s="422"/>
      <c r="AA116" s="421"/>
      <c r="AB116" s="422"/>
      <c r="AC116" s="421"/>
      <c r="AD116" s="422"/>
      <c r="AE116" s="421"/>
      <c r="AF116" s="422"/>
      <c r="AG116" s="421"/>
      <c r="AH116" s="422"/>
      <c r="AK116"/>
      <c r="AL116" s="121">
        <v>6</v>
      </c>
      <c r="AM116" s="117" t="s">
        <v>281</v>
      </c>
      <c r="AN116" s="233" t="str">
        <f t="shared" si="12"/>
        <v/>
      </c>
      <c r="AO116" s="232">
        <f t="shared" si="13"/>
        <v>0</v>
      </c>
      <c r="AP116" s="206" t="b">
        <v>0</v>
      </c>
      <c r="AQ116" s="206" t="b">
        <v>0</v>
      </c>
      <c r="AR116" s="206" t="b">
        <v>0</v>
      </c>
      <c r="AS116" s="244" t="b">
        <v>0</v>
      </c>
      <c r="AT116" s="244" t="b">
        <v>0</v>
      </c>
      <c r="AU116" s="207" t="str">
        <f t="shared" si="14"/>
        <v/>
      </c>
      <c r="AV116" s="208" t="str">
        <f t="shared" si="15"/>
        <v/>
      </c>
      <c r="AW116" s="208" t="str">
        <f t="shared" si="16"/>
        <v/>
      </c>
      <c r="AX116" s="208" t="str">
        <f t="shared" si="17"/>
        <v/>
      </c>
      <c r="AY116" s="209" t="str">
        <f t="shared" si="18"/>
        <v/>
      </c>
      <c r="AZ116" s="213"/>
      <c r="BA116" s="218" t="str">
        <f t="shared" si="19"/>
        <v/>
      </c>
      <c r="BB116" s="218" t="str">
        <f t="shared" si="20"/>
        <v/>
      </c>
      <c r="BC116" s="232" t="str">
        <f t="shared" si="21"/>
        <v/>
      </c>
    </row>
    <row r="117" spans="2:55" ht="28.35" customHeight="1" thickBot="1">
      <c r="C117" s="377" t="s">
        <v>50</v>
      </c>
      <c r="D117" s="378"/>
      <c r="E117" s="432" t="s">
        <v>119</v>
      </c>
      <c r="F117" s="432"/>
      <c r="G117" s="432"/>
      <c r="H117" s="432"/>
      <c r="I117" s="432"/>
      <c r="J117" s="432"/>
      <c r="K117" s="432"/>
      <c r="L117" s="432"/>
      <c r="M117" s="432"/>
      <c r="N117" s="432"/>
      <c r="O117" s="432"/>
      <c r="P117" s="432"/>
      <c r="Q117" s="432"/>
      <c r="R117" s="432"/>
      <c r="S117" s="432"/>
      <c r="T117" s="433"/>
      <c r="U117" s="166"/>
      <c r="V117" s="125" t="s">
        <v>113</v>
      </c>
      <c r="W117" s="90"/>
      <c r="X117" s="126" t="s">
        <v>114</v>
      </c>
      <c r="Y117" s="421"/>
      <c r="Z117" s="422"/>
      <c r="AA117" s="421"/>
      <c r="AB117" s="422"/>
      <c r="AC117" s="421"/>
      <c r="AD117" s="422"/>
      <c r="AE117" s="421"/>
      <c r="AF117" s="422"/>
      <c r="AG117" s="421"/>
      <c r="AH117" s="422"/>
      <c r="AK117"/>
      <c r="AL117" s="121">
        <v>7</v>
      </c>
      <c r="AM117" s="117" t="s">
        <v>281</v>
      </c>
      <c r="AN117" s="233" t="str">
        <f t="shared" si="12"/>
        <v/>
      </c>
      <c r="AO117" s="232">
        <f t="shared" si="13"/>
        <v>0</v>
      </c>
      <c r="AP117" s="206" t="b">
        <v>0</v>
      </c>
      <c r="AQ117" s="206" t="b">
        <v>0</v>
      </c>
      <c r="AR117" s="206" t="b">
        <v>0</v>
      </c>
      <c r="AS117" s="244" t="b">
        <v>0</v>
      </c>
      <c r="AT117" s="244" t="b">
        <v>0</v>
      </c>
      <c r="AU117" s="207" t="str">
        <f t="shared" si="14"/>
        <v/>
      </c>
      <c r="AV117" s="208" t="str">
        <f t="shared" si="15"/>
        <v/>
      </c>
      <c r="AW117" s="208" t="str">
        <f t="shared" si="16"/>
        <v/>
      </c>
      <c r="AX117" s="208" t="str">
        <f t="shared" si="17"/>
        <v/>
      </c>
      <c r="AY117" s="209" t="str">
        <f t="shared" si="18"/>
        <v/>
      </c>
      <c r="AZ117" s="213"/>
      <c r="BA117" s="218" t="str">
        <f t="shared" si="19"/>
        <v/>
      </c>
      <c r="BB117" s="218" t="str">
        <f t="shared" si="20"/>
        <v/>
      </c>
      <c r="BC117" s="232" t="str">
        <f t="shared" si="21"/>
        <v/>
      </c>
    </row>
    <row r="118" spans="2:55" ht="28.35" customHeight="1" thickBot="1">
      <c r="C118" s="423" t="s">
        <v>51</v>
      </c>
      <c r="D118" s="424"/>
      <c r="E118" s="452" t="s">
        <v>118</v>
      </c>
      <c r="F118" s="452"/>
      <c r="G118" s="452"/>
      <c r="H118" s="452"/>
      <c r="I118" s="452"/>
      <c r="J118" s="452"/>
      <c r="K118" s="452"/>
      <c r="L118" s="452"/>
      <c r="M118" s="452"/>
      <c r="N118" s="452"/>
      <c r="O118" s="452"/>
      <c r="P118" s="452"/>
      <c r="Q118" s="452"/>
      <c r="R118" s="452"/>
      <c r="S118" s="452"/>
      <c r="T118" s="453"/>
      <c r="U118" s="166"/>
      <c r="V118" s="125" t="s">
        <v>113</v>
      </c>
      <c r="W118" s="90"/>
      <c r="X118" s="126" t="s">
        <v>114</v>
      </c>
      <c r="Y118" s="421"/>
      <c r="Z118" s="422"/>
      <c r="AA118" s="421"/>
      <c r="AB118" s="422"/>
      <c r="AC118" s="421"/>
      <c r="AD118" s="422"/>
      <c r="AE118" s="421"/>
      <c r="AF118" s="422"/>
      <c r="AG118" s="421"/>
      <c r="AH118" s="422"/>
      <c r="AK118"/>
      <c r="AL118" s="121">
        <v>8</v>
      </c>
      <c r="AM118" s="117" t="s">
        <v>281</v>
      </c>
      <c r="AN118" s="233" t="str">
        <f t="shared" si="12"/>
        <v/>
      </c>
      <c r="AO118" s="232">
        <f t="shared" si="13"/>
        <v>0</v>
      </c>
      <c r="AP118" s="206" t="b">
        <v>0</v>
      </c>
      <c r="AQ118" s="206" t="b">
        <v>0</v>
      </c>
      <c r="AR118" s="206" t="b">
        <v>0</v>
      </c>
      <c r="AS118" s="244" t="b">
        <v>0</v>
      </c>
      <c r="AT118" s="244" t="b">
        <v>0</v>
      </c>
      <c r="AU118" s="207" t="str">
        <f t="shared" si="14"/>
        <v/>
      </c>
      <c r="AV118" s="208" t="str">
        <f t="shared" si="15"/>
        <v/>
      </c>
      <c r="AW118" s="208" t="str">
        <f t="shared" si="16"/>
        <v/>
      </c>
      <c r="AX118" s="208" t="str">
        <f t="shared" si="17"/>
        <v/>
      </c>
      <c r="AY118" s="209" t="str">
        <f t="shared" si="18"/>
        <v/>
      </c>
      <c r="AZ118" s="213"/>
      <c r="BA118" s="218" t="str">
        <f t="shared" si="19"/>
        <v/>
      </c>
      <c r="BB118" s="218" t="str">
        <f t="shared" si="20"/>
        <v/>
      </c>
      <c r="BC118" s="232" t="str">
        <f t="shared" si="21"/>
        <v/>
      </c>
    </row>
    <row r="119" spans="2:55" ht="28.35" customHeight="1" thickBot="1">
      <c r="C119" s="377" t="s">
        <v>52</v>
      </c>
      <c r="D119" s="378"/>
      <c r="E119" s="432" t="s">
        <v>117</v>
      </c>
      <c r="F119" s="432"/>
      <c r="G119" s="432"/>
      <c r="H119" s="432"/>
      <c r="I119" s="432"/>
      <c r="J119" s="432"/>
      <c r="K119" s="432"/>
      <c r="L119" s="432"/>
      <c r="M119" s="432"/>
      <c r="N119" s="432"/>
      <c r="O119" s="432"/>
      <c r="P119" s="432"/>
      <c r="Q119" s="432"/>
      <c r="R119" s="432"/>
      <c r="S119" s="432"/>
      <c r="T119" s="433"/>
      <c r="U119" s="166"/>
      <c r="V119" s="125" t="s">
        <v>113</v>
      </c>
      <c r="W119" s="90"/>
      <c r="X119" s="126" t="s">
        <v>114</v>
      </c>
      <c r="Y119" s="421"/>
      <c r="Z119" s="422"/>
      <c r="AA119" s="421"/>
      <c r="AB119" s="422"/>
      <c r="AC119" s="421"/>
      <c r="AD119" s="422"/>
      <c r="AE119" s="421"/>
      <c r="AF119" s="422"/>
      <c r="AG119" s="421"/>
      <c r="AH119" s="422"/>
      <c r="AK119"/>
      <c r="AL119" s="121">
        <v>9</v>
      </c>
      <c r="AM119" s="117" t="s">
        <v>281</v>
      </c>
      <c r="AN119" s="233" t="str">
        <f t="shared" si="12"/>
        <v/>
      </c>
      <c r="AO119" s="232">
        <f t="shared" si="13"/>
        <v>0</v>
      </c>
      <c r="AP119" s="206" t="b">
        <v>0</v>
      </c>
      <c r="AQ119" s="206" t="b">
        <v>0</v>
      </c>
      <c r="AR119" s="206" t="b">
        <v>0</v>
      </c>
      <c r="AS119" s="244" t="b">
        <v>0</v>
      </c>
      <c r="AT119" s="244" t="b">
        <v>0</v>
      </c>
      <c r="AU119" s="207" t="str">
        <f t="shared" si="14"/>
        <v/>
      </c>
      <c r="AV119" s="208" t="str">
        <f t="shared" si="15"/>
        <v/>
      </c>
      <c r="AW119" s="208" t="str">
        <f t="shared" si="16"/>
        <v/>
      </c>
      <c r="AX119" s="208" t="str">
        <f t="shared" si="17"/>
        <v/>
      </c>
      <c r="AY119" s="209" t="str">
        <f t="shared" si="18"/>
        <v/>
      </c>
      <c r="AZ119" s="213"/>
      <c r="BA119" s="218" t="str">
        <f t="shared" si="19"/>
        <v/>
      </c>
      <c r="BB119" s="218" t="str">
        <f t="shared" si="20"/>
        <v/>
      </c>
      <c r="BC119" s="232" t="str">
        <f t="shared" si="21"/>
        <v/>
      </c>
    </row>
    <row r="120" spans="2:55" ht="28.35" customHeight="1" thickBot="1">
      <c r="C120" s="377" t="s">
        <v>57</v>
      </c>
      <c r="D120" s="378"/>
      <c r="E120" s="432" t="s">
        <v>116</v>
      </c>
      <c r="F120" s="432"/>
      <c r="G120" s="432"/>
      <c r="H120" s="432"/>
      <c r="I120" s="432"/>
      <c r="J120" s="432"/>
      <c r="K120" s="432"/>
      <c r="L120" s="432"/>
      <c r="M120" s="432"/>
      <c r="N120" s="432"/>
      <c r="O120" s="432"/>
      <c r="P120" s="432"/>
      <c r="Q120" s="432"/>
      <c r="R120" s="432"/>
      <c r="S120" s="432"/>
      <c r="T120" s="433"/>
      <c r="U120" s="166"/>
      <c r="V120" s="125" t="s">
        <v>113</v>
      </c>
      <c r="W120" s="90"/>
      <c r="X120" s="126" t="s">
        <v>114</v>
      </c>
      <c r="Y120" s="421"/>
      <c r="Z120" s="422"/>
      <c r="AA120" s="421"/>
      <c r="AB120" s="422"/>
      <c r="AC120" s="421"/>
      <c r="AD120" s="422"/>
      <c r="AE120" s="421"/>
      <c r="AF120" s="422"/>
      <c r="AG120" s="421"/>
      <c r="AH120" s="422"/>
      <c r="AK120"/>
      <c r="AL120" s="121">
        <v>10</v>
      </c>
      <c r="AM120" s="117" t="s">
        <v>281</v>
      </c>
      <c r="AN120" s="233" t="str">
        <f t="shared" si="12"/>
        <v/>
      </c>
      <c r="AO120" s="227">
        <f t="shared" si="13"/>
        <v>0</v>
      </c>
      <c r="AP120" s="211" t="b">
        <v>0</v>
      </c>
      <c r="AQ120" s="211" t="b">
        <v>0</v>
      </c>
      <c r="AR120" s="211" t="b">
        <v>0</v>
      </c>
      <c r="AS120" s="245" t="b">
        <v>0</v>
      </c>
      <c r="AT120" s="245" t="b">
        <v>0</v>
      </c>
      <c r="AU120" s="198" t="str">
        <f t="shared" si="14"/>
        <v/>
      </c>
      <c r="AV120" s="199" t="str">
        <f t="shared" si="15"/>
        <v/>
      </c>
      <c r="AW120" s="199" t="str">
        <f t="shared" si="16"/>
        <v/>
      </c>
      <c r="AX120" s="199" t="str">
        <f t="shared" si="17"/>
        <v/>
      </c>
      <c r="AY120" s="200" t="str">
        <f t="shared" si="18"/>
        <v/>
      </c>
      <c r="AZ120" s="213"/>
      <c r="BA120" s="229" t="str">
        <f t="shared" si="19"/>
        <v/>
      </c>
      <c r="BB120" s="229" t="str">
        <f t="shared" si="20"/>
        <v/>
      </c>
      <c r="BC120" s="229" t="str">
        <f t="shared" si="21"/>
        <v/>
      </c>
    </row>
    <row r="121" spans="2:55" ht="26.25" customHeight="1" thickBot="1">
      <c r="C121" s="104"/>
      <c r="D121" s="407" t="s">
        <v>300</v>
      </c>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c r="AK121"/>
      <c r="AM121" s="117" t="s">
        <v>301</v>
      </c>
      <c r="AN121" s="234" t="str">
        <f>IF(C122="","",C122)</f>
        <v/>
      </c>
      <c r="AO121" s="213"/>
      <c r="AP121" s="237" t="s">
        <v>278</v>
      </c>
      <c r="AQ121" s="238" t="s">
        <v>114</v>
      </c>
      <c r="AR121" s="239">
        <v>1</v>
      </c>
      <c r="AS121" s="240">
        <v>2</v>
      </c>
    </row>
    <row r="122" spans="2:55" ht="14.25" thickBot="1">
      <c r="C122" s="408"/>
      <c r="D122" s="409"/>
      <c r="E122" s="409"/>
      <c r="F122" s="409"/>
      <c r="G122" s="409"/>
      <c r="H122" s="409"/>
      <c r="I122" s="409"/>
      <c r="J122" s="409"/>
      <c r="K122" s="409"/>
      <c r="L122" s="409"/>
      <c r="M122" s="409"/>
      <c r="N122" s="409"/>
      <c r="O122" s="409"/>
      <c r="P122" s="409"/>
      <c r="Q122" s="409"/>
      <c r="R122" s="409"/>
      <c r="S122" s="409"/>
      <c r="T122" s="409"/>
      <c r="U122" s="409"/>
      <c r="V122" s="409"/>
      <c r="W122" s="409"/>
      <c r="X122" s="409"/>
      <c r="Y122" s="409"/>
      <c r="Z122" s="409"/>
      <c r="AA122" s="409"/>
      <c r="AB122" s="409"/>
      <c r="AC122" s="409"/>
      <c r="AD122" s="409"/>
      <c r="AE122" s="409"/>
      <c r="AF122" s="409"/>
      <c r="AG122" s="409"/>
      <c r="AH122" s="410"/>
      <c r="AK122"/>
      <c r="AL122" s="169" t="s">
        <v>286</v>
      </c>
      <c r="AM122" s="170" t="s">
        <v>293</v>
      </c>
      <c r="AN122" s="230" t="str">
        <f>CONCATENATE(AR122,AS122)</f>
        <v/>
      </c>
      <c r="AO122" s="235">
        <f>COUNT(AR122:AS122)</f>
        <v>0</v>
      </c>
      <c r="AP122" s="219" t="b">
        <v>0</v>
      </c>
      <c r="AQ122" s="220" t="b">
        <v>0</v>
      </c>
      <c r="AR122" s="241" t="str">
        <f t="shared" ref="AR122:AR127" si="22">IF(AP122=TRUE,1,"")</f>
        <v/>
      </c>
      <c r="AS122" s="242" t="str">
        <f t="shared" ref="AS122:AS127" si="23">IF(AQ122=TRUE,2,"")</f>
        <v/>
      </c>
      <c r="BC122" s="148"/>
    </row>
    <row r="123" spans="2:55" ht="14.25" thickBot="1">
      <c r="C123" s="411"/>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3"/>
      <c r="AK123"/>
      <c r="AL123" s="169" t="s">
        <v>287</v>
      </c>
      <c r="AM123" s="170" t="s">
        <v>294</v>
      </c>
      <c r="AN123" s="230" t="str">
        <f t="shared" ref="AN123:AN127" si="24">CONCATENATE(AR123,AS123)</f>
        <v/>
      </c>
      <c r="AO123" s="235">
        <f t="shared" ref="AO123:AO127" si="25">COUNT(AR123:AS123)</f>
        <v>0</v>
      </c>
      <c r="AP123" s="219" t="b">
        <v>0</v>
      </c>
      <c r="AQ123" s="220" t="b">
        <v>0</v>
      </c>
      <c r="AR123" s="241" t="str">
        <f t="shared" si="22"/>
        <v/>
      </c>
      <c r="AS123" s="242" t="str">
        <f t="shared" si="23"/>
        <v/>
      </c>
      <c r="BB123" s="148"/>
      <c r="BC123" s="100"/>
    </row>
    <row r="124" spans="2:55" ht="14.25" thickBot="1">
      <c r="C124" s="414"/>
      <c r="D124" s="415"/>
      <c r="E124" s="415"/>
      <c r="F124" s="415"/>
      <c r="G124" s="415"/>
      <c r="H124" s="415"/>
      <c r="I124" s="415"/>
      <c r="J124" s="415"/>
      <c r="K124" s="415"/>
      <c r="L124" s="415"/>
      <c r="M124" s="415"/>
      <c r="N124" s="415"/>
      <c r="O124" s="415"/>
      <c r="P124" s="415"/>
      <c r="Q124" s="415"/>
      <c r="R124" s="415"/>
      <c r="S124" s="415"/>
      <c r="T124" s="415"/>
      <c r="U124" s="415"/>
      <c r="V124" s="415"/>
      <c r="W124" s="415"/>
      <c r="X124" s="415"/>
      <c r="Y124" s="415"/>
      <c r="Z124" s="415"/>
      <c r="AA124" s="415"/>
      <c r="AB124" s="415"/>
      <c r="AC124" s="415"/>
      <c r="AD124" s="415"/>
      <c r="AE124" s="415"/>
      <c r="AF124" s="415"/>
      <c r="AG124" s="415"/>
      <c r="AH124" s="416"/>
      <c r="AL124" s="171" t="s">
        <v>288</v>
      </c>
      <c r="AM124" s="171" t="s">
        <v>295</v>
      </c>
      <c r="AN124" s="230" t="str">
        <f t="shared" si="24"/>
        <v/>
      </c>
      <c r="AO124" s="235">
        <f t="shared" si="25"/>
        <v>0</v>
      </c>
      <c r="AP124" s="219" t="b">
        <v>0</v>
      </c>
      <c r="AQ124" s="220" t="b">
        <v>0</v>
      </c>
      <c r="AR124" s="241" t="str">
        <f t="shared" si="22"/>
        <v/>
      </c>
      <c r="AS124" s="242" t="str">
        <f t="shared" si="23"/>
        <v/>
      </c>
      <c r="AU124" s="100"/>
      <c r="AV124" s="100"/>
      <c r="AW124" s="100"/>
      <c r="AX124" s="100"/>
      <c r="AY124" s="100"/>
      <c r="AZ124" s="100"/>
      <c r="BA124" s="100"/>
      <c r="BB124" s="100"/>
      <c r="BC124" s="100"/>
    </row>
    <row r="125" spans="2:55" ht="14.25" thickBot="1">
      <c r="AL125" s="171" t="s">
        <v>289</v>
      </c>
      <c r="AM125" s="171" t="s">
        <v>296</v>
      </c>
      <c r="AN125" s="230" t="str">
        <f t="shared" si="24"/>
        <v/>
      </c>
      <c r="AO125" s="235">
        <f t="shared" si="25"/>
        <v>0</v>
      </c>
      <c r="AP125" s="219" t="b">
        <v>0</v>
      </c>
      <c r="AQ125" s="220" t="b">
        <v>0</v>
      </c>
      <c r="AR125" s="241" t="str">
        <f t="shared" si="22"/>
        <v/>
      </c>
      <c r="AS125" s="242" t="str">
        <f t="shared" si="23"/>
        <v/>
      </c>
      <c r="AU125" s="100"/>
      <c r="AV125" s="100"/>
      <c r="AW125" s="100"/>
      <c r="AX125" s="100"/>
      <c r="AY125" s="100"/>
      <c r="AZ125" s="100"/>
      <c r="BA125" s="100"/>
      <c r="BB125" s="100"/>
      <c r="BC125" s="100"/>
    </row>
    <row r="126" spans="2:55" ht="11.25" customHeight="1" thickBot="1">
      <c r="B126" s="355" t="s">
        <v>215</v>
      </c>
      <c r="C126" s="355"/>
      <c r="D126" s="354" t="s">
        <v>285</v>
      </c>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4"/>
      <c r="AL126" s="172" t="s">
        <v>290</v>
      </c>
      <c r="AM126" s="172" t="s">
        <v>297</v>
      </c>
      <c r="AN126" s="230" t="str">
        <f t="shared" si="24"/>
        <v/>
      </c>
      <c r="AO126" s="235">
        <f t="shared" si="25"/>
        <v>0</v>
      </c>
      <c r="AP126" s="219" t="b">
        <v>0</v>
      </c>
      <c r="AQ126" s="220" t="b">
        <v>0</v>
      </c>
      <c r="AR126" s="241" t="str">
        <f t="shared" si="22"/>
        <v/>
      </c>
      <c r="AS126" s="242" t="str">
        <f t="shared" si="23"/>
        <v/>
      </c>
    </row>
    <row r="127" spans="2:55" ht="14.25" thickBot="1">
      <c r="B127" s="66"/>
      <c r="C127" s="66"/>
      <c r="D127" s="402"/>
      <c r="E127" s="402"/>
      <c r="F127" s="402"/>
      <c r="G127" s="402"/>
      <c r="H127" s="402"/>
      <c r="I127" s="402"/>
      <c r="J127" s="402"/>
      <c r="K127" s="402"/>
      <c r="L127" s="402"/>
      <c r="M127" s="402"/>
      <c r="N127" s="402"/>
      <c r="O127" s="402"/>
      <c r="P127" s="402"/>
      <c r="Q127" s="402"/>
      <c r="R127" s="402"/>
      <c r="S127" s="402"/>
      <c r="T127" s="402"/>
      <c r="U127" s="402"/>
      <c r="V127" s="402"/>
      <c r="W127" s="402"/>
      <c r="X127" s="402"/>
      <c r="Y127" s="402"/>
      <c r="Z127" s="402"/>
      <c r="AA127" s="402"/>
      <c r="AB127" s="402"/>
      <c r="AC127" s="402"/>
      <c r="AD127" s="402"/>
      <c r="AE127" s="402"/>
      <c r="AF127" s="402"/>
      <c r="AG127" s="402"/>
      <c r="AH127" s="402"/>
      <c r="AL127" s="172" t="s">
        <v>291</v>
      </c>
      <c r="AM127" s="172" t="s">
        <v>240</v>
      </c>
      <c r="AN127" s="230" t="str">
        <f t="shared" si="24"/>
        <v/>
      </c>
      <c r="AO127" s="235">
        <f t="shared" si="25"/>
        <v>0</v>
      </c>
      <c r="AP127" s="219" t="b">
        <v>0</v>
      </c>
      <c r="AQ127" s="220" t="b">
        <v>0</v>
      </c>
      <c r="AR127" s="241" t="str">
        <f t="shared" si="22"/>
        <v/>
      </c>
      <c r="AS127" s="242" t="str">
        <f t="shared" si="23"/>
        <v/>
      </c>
    </row>
    <row r="128" spans="2:55" ht="21" customHeight="1" thickBot="1">
      <c r="C128" s="383" t="s">
        <v>44</v>
      </c>
      <c r="D128" s="384"/>
      <c r="E128" s="434" t="s">
        <v>126</v>
      </c>
      <c r="F128" s="434"/>
      <c r="G128" s="434"/>
      <c r="H128" s="434"/>
      <c r="I128" s="434"/>
      <c r="J128" s="434"/>
      <c r="K128" s="434"/>
      <c r="L128" s="434"/>
      <c r="M128" s="434"/>
      <c r="N128" s="434"/>
      <c r="O128" s="434"/>
      <c r="P128" s="434"/>
      <c r="Q128" s="434"/>
      <c r="R128" s="434"/>
      <c r="S128" s="434"/>
      <c r="T128" s="434"/>
      <c r="U128" s="434"/>
      <c r="V128" s="434"/>
      <c r="W128" s="434"/>
      <c r="X128" s="434"/>
      <c r="Y128" s="434"/>
      <c r="Z128" s="434"/>
      <c r="AA128" s="417" t="s">
        <v>125</v>
      </c>
      <c r="AB128" s="418"/>
      <c r="AC128" s="87" t="s">
        <v>77</v>
      </c>
      <c r="AD128" s="90"/>
      <c r="AE128" s="90" t="s">
        <v>113</v>
      </c>
      <c r="AF128" s="90"/>
      <c r="AG128" s="90" t="s">
        <v>114</v>
      </c>
      <c r="AH128" s="88" t="s">
        <v>124</v>
      </c>
      <c r="AL128" s="172" t="s">
        <v>292</v>
      </c>
      <c r="AM128" s="172" t="s">
        <v>299</v>
      </c>
      <c r="AN128" s="230" t="str">
        <f>CONCATENATE(AR128,AS128)</f>
        <v/>
      </c>
      <c r="AO128" s="235">
        <f>COUNT(AR128:AS128)</f>
        <v>0</v>
      </c>
      <c r="AP128" s="222" t="b">
        <v>0</v>
      </c>
      <c r="AQ128" s="223" t="b">
        <v>0</v>
      </c>
      <c r="AR128" s="241" t="str">
        <f>IF(AP128=TRUE,1,"")</f>
        <v/>
      </c>
      <c r="AS128" s="242" t="str">
        <f t="shared" ref="AS128" si="26">IF(AQ128=TRUE,2,"")</f>
        <v/>
      </c>
    </row>
    <row r="129" spans="3:43" ht="21" customHeight="1" thickBot="1">
      <c r="C129" s="419" t="s">
        <v>45</v>
      </c>
      <c r="D129" s="420"/>
      <c r="E129" s="434" t="s">
        <v>127</v>
      </c>
      <c r="F129" s="434"/>
      <c r="G129" s="434"/>
      <c r="H129" s="434"/>
      <c r="I129" s="434"/>
      <c r="J129" s="434"/>
      <c r="K129" s="434"/>
      <c r="L129" s="434"/>
      <c r="M129" s="434"/>
      <c r="N129" s="434"/>
      <c r="O129" s="434"/>
      <c r="P129" s="434"/>
      <c r="Q129" s="434"/>
      <c r="R129" s="434"/>
      <c r="S129" s="434"/>
      <c r="T129" s="434"/>
      <c r="U129" s="434"/>
      <c r="V129" s="434"/>
      <c r="W129" s="434"/>
      <c r="X129" s="434"/>
      <c r="Y129" s="434"/>
      <c r="Z129" s="435"/>
      <c r="AA129" s="417" t="s">
        <v>125</v>
      </c>
      <c r="AB129" s="418"/>
      <c r="AC129" s="87" t="s">
        <v>77</v>
      </c>
      <c r="AD129" s="90"/>
      <c r="AE129" s="90" t="s">
        <v>113</v>
      </c>
      <c r="AF129" s="90"/>
      <c r="AG129" s="90" t="s">
        <v>114</v>
      </c>
      <c r="AH129" s="88" t="s">
        <v>124</v>
      </c>
      <c r="AM129" s="117" t="s">
        <v>412</v>
      </c>
      <c r="AN129" s="236" t="str">
        <f>IF(I134="","",I134)</f>
        <v/>
      </c>
      <c r="AO129" s="213"/>
      <c r="AP129" s="85" t="s">
        <v>378</v>
      </c>
      <c r="AQ129" s="85" t="s">
        <v>413</v>
      </c>
    </row>
    <row r="130" spans="3:43" ht="21" customHeight="1" thickBot="1">
      <c r="C130" s="427" t="s">
        <v>46</v>
      </c>
      <c r="D130" s="428"/>
      <c r="E130" s="436" t="s">
        <v>411</v>
      </c>
      <c r="F130" s="436"/>
      <c r="G130" s="436"/>
      <c r="H130" s="436"/>
      <c r="I130" s="436"/>
      <c r="J130" s="436"/>
      <c r="K130" s="436"/>
      <c r="L130" s="436"/>
      <c r="M130" s="436"/>
      <c r="N130" s="436"/>
      <c r="O130" s="436"/>
      <c r="P130" s="436"/>
      <c r="Q130" s="436"/>
      <c r="R130" s="436"/>
      <c r="S130" s="436"/>
      <c r="T130" s="436"/>
      <c r="U130" s="436"/>
      <c r="V130" s="436"/>
      <c r="W130" s="436"/>
      <c r="X130" s="436"/>
      <c r="Y130" s="436"/>
      <c r="Z130" s="437"/>
      <c r="AA130" s="417" t="s">
        <v>125</v>
      </c>
      <c r="AB130" s="418"/>
      <c r="AC130" s="87" t="s">
        <v>77</v>
      </c>
      <c r="AD130" s="90"/>
      <c r="AE130" s="90" t="s">
        <v>113</v>
      </c>
      <c r="AF130" s="90"/>
      <c r="AG130" s="90" t="s">
        <v>114</v>
      </c>
      <c r="AH130" s="88" t="s">
        <v>124</v>
      </c>
      <c r="AP130" s="229" t="str">
        <f>IF(AN128="",IF(AN129="","",1),"")</f>
        <v/>
      </c>
      <c r="AQ130" s="229" t="str">
        <f>IF(AN129="","",IF(AS128=2,1,""))</f>
        <v/>
      </c>
    </row>
    <row r="131" spans="3:43" ht="21" customHeight="1">
      <c r="C131" s="429" t="s">
        <v>128</v>
      </c>
      <c r="D131" s="430"/>
      <c r="E131" s="438" t="s">
        <v>410</v>
      </c>
      <c r="F131" s="438"/>
      <c r="G131" s="438"/>
      <c r="H131" s="438"/>
      <c r="I131" s="438"/>
      <c r="J131" s="438"/>
      <c r="K131" s="438"/>
      <c r="L131" s="438"/>
      <c r="M131" s="438"/>
      <c r="N131" s="438"/>
      <c r="O131" s="438"/>
      <c r="P131" s="438"/>
      <c r="Q131" s="438"/>
      <c r="R131" s="438"/>
      <c r="S131" s="438"/>
      <c r="T131" s="438"/>
      <c r="U131" s="438"/>
      <c r="V131" s="438"/>
      <c r="W131" s="438"/>
      <c r="X131" s="438"/>
      <c r="Y131" s="438"/>
      <c r="Z131" s="439"/>
      <c r="AA131" s="417" t="s">
        <v>125</v>
      </c>
      <c r="AB131" s="418"/>
      <c r="AC131" s="87" t="s">
        <v>77</v>
      </c>
      <c r="AD131" s="90"/>
      <c r="AE131" s="90" t="s">
        <v>113</v>
      </c>
      <c r="AF131" s="90"/>
      <c r="AG131" s="90" t="s">
        <v>114</v>
      </c>
      <c r="AH131" s="88" t="s">
        <v>124</v>
      </c>
    </row>
    <row r="132" spans="3:43" ht="21" customHeight="1">
      <c r="C132" s="427" t="s">
        <v>129</v>
      </c>
      <c r="D132" s="428"/>
      <c r="E132" s="436" t="s">
        <v>130</v>
      </c>
      <c r="F132" s="436"/>
      <c r="G132" s="436"/>
      <c r="H132" s="436"/>
      <c r="I132" s="436"/>
      <c r="J132" s="436"/>
      <c r="K132" s="436"/>
      <c r="L132" s="436"/>
      <c r="M132" s="436"/>
      <c r="N132" s="436"/>
      <c r="O132" s="436"/>
      <c r="P132" s="436"/>
      <c r="Q132" s="436"/>
      <c r="R132" s="436"/>
      <c r="S132" s="436"/>
      <c r="T132" s="436"/>
      <c r="U132" s="436"/>
      <c r="V132" s="436"/>
      <c r="W132" s="436"/>
      <c r="X132" s="436"/>
      <c r="Y132" s="436"/>
      <c r="Z132" s="437"/>
      <c r="AA132" s="417" t="s">
        <v>125</v>
      </c>
      <c r="AB132" s="418"/>
      <c r="AC132" s="87" t="s">
        <v>77</v>
      </c>
      <c r="AD132" s="90"/>
      <c r="AE132" s="90" t="s">
        <v>113</v>
      </c>
      <c r="AF132" s="90"/>
      <c r="AG132" s="90" t="s">
        <v>114</v>
      </c>
      <c r="AH132" s="88" t="s">
        <v>124</v>
      </c>
    </row>
    <row r="133" spans="3:43" ht="21" customHeight="1">
      <c r="C133" s="427" t="s">
        <v>49</v>
      </c>
      <c r="D133" s="428"/>
      <c r="E133" s="436" t="s">
        <v>240</v>
      </c>
      <c r="F133" s="436"/>
      <c r="G133" s="436"/>
      <c r="H133" s="436"/>
      <c r="I133" s="436"/>
      <c r="J133" s="436"/>
      <c r="K133" s="436"/>
      <c r="L133" s="436"/>
      <c r="M133" s="436"/>
      <c r="N133" s="436"/>
      <c r="O133" s="436"/>
      <c r="P133" s="436"/>
      <c r="Q133" s="436"/>
      <c r="R133" s="436"/>
      <c r="S133" s="436"/>
      <c r="T133" s="436"/>
      <c r="U133" s="436"/>
      <c r="V133" s="436"/>
      <c r="W133" s="436"/>
      <c r="X133" s="436"/>
      <c r="Y133" s="436"/>
      <c r="Z133" s="437"/>
      <c r="AA133" s="417" t="s">
        <v>125</v>
      </c>
      <c r="AB133" s="418"/>
      <c r="AC133" s="87" t="s">
        <v>77</v>
      </c>
      <c r="AD133" s="90"/>
      <c r="AE133" s="90" t="s">
        <v>113</v>
      </c>
      <c r="AF133" s="90"/>
      <c r="AG133" s="90" t="s">
        <v>114</v>
      </c>
      <c r="AH133" s="88" t="s">
        <v>124</v>
      </c>
    </row>
    <row r="134" spans="3:43" ht="21" customHeight="1">
      <c r="C134" s="425" t="s">
        <v>50</v>
      </c>
      <c r="D134" s="426"/>
      <c r="E134" s="401" t="s">
        <v>298</v>
      </c>
      <c r="F134" s="401"/>
      <c r="G134" s="401"/>
      <c r="H134" s="127" t="s">
        <v>77</v>
      </c>
      <c r="I134" s="431"/>
      <c r="J134" s="431"/>
      <c r="K134" s="431"/>
      <c r="L134" s="431"/>
      <c r="M134" s="431"/>
      <c r="N134" s="431"/>
      <c r="O134" s="431"/>
      <c r="P134" s="431"/>
      <c r="Q134" s="431"/>
      <c r="R134" s="431"/>
      <c r="S134" s="431"/>
      <c r="T134" s="431"/>
      <c r="U134" s="431"/>
      <c r="V134" s="431"/>
      <c r="W134" s="431"/>
      <c r="X134" s="431"/>
      <c r="Y134" s="431"/>
      <c r="Z134" s="128" t="s">
        <v>124</v>
      </c>
      <c r="AA134" s="417" t="s">
        <v>125</v>
      </c>
      <c r="AB134" s="418"/>
      <c r="AC134" s="87" t="s">
        <v>77</v>
      </c>
      <c r="AD134" s="90"/>
      <c r="AE134" s="90" t="s">
        <v>113</v>
      </c>
      <c r="AF134" s="90"/>
      <c r="AG134" s="90" t="s">
        <v>114</v>
      </c>
      <c r="AH134" s="88" t="s">
        <v>124</v>
      </c>
    </row>
  </sheetData>
  <sheetProtection sheet="1" objects="1" scenarios="1"/>
  <customSheetViews>
    <customSheetView guid="{51D08588-A6D2-40C7-891F-671864D74E0C}" scale="115" showPageBreaks="1" showGridLines="0" view="pageBreakPreview" topLeftCell="A88">
      <selection activeCell="D100" sqref="D100:AH102"/>
      <pageMargins left="0.7" right="0.7" top="0.75" bottom="0.75" header="0.3" footer="0.3"/>
      <pageSetup paperSize="9" orientation="portrait" r:id="rId1"/>
    </customSheetView>
    <customSheetView guid="{CD0ABA2A-EAE2-4EB8-A2E5-FDB66FBF1CE6}" scale="115" showPageBreaks="1" showGridLines="0" view="pageBreakPreview" topLeftCell="A88">
      <selection activeCell="D100" sqref="D100:AH102"/>
      <pageMargins left="0.7" right="0.7" top="0.75" bottom="0.75" header="0.3" footer="0.3"/>
      <pageSetup paperSize="9" orientation="portrait" r:id="rId2"/>
    </customSheetView>
  </customSheetViews>
  <mergeCells count="266">
    <mergeCell ref="Y72:Z72"/>
    <mergeCell ref="Y73:Z73"/>
    <mergeCell ref="AA70:AB70"/>
    <mergeCell ref="AC70:AD70"/>
    <mergeCell ref="AE70:AF70"/>
    <mergeCell ref="AC67:AD67"/>
    <mergeCell ref="AE67:AF67"/>
    <mergeCell ref="BA109:BA110"/>
    <mergeCell ref="Y63:Z63"/>
    <mergeCell ref="Y64:Z64"/>
    <mergeCell ref="Y65:Z65"/>
    <mergeCell ref="Y66:Z66"/>
    <mergeCell ref="Y67:Z67"/>
    <mergeCell ref="Y68:Z68"/>
    <mergeCell ref="Y69:Z69"/>
    <mergeCell ref="Y70:Z70"/>
    <mergeCell ref="Y71:Z71"/>
    <mergeCell ref="AA71:AB71"/>
    <mergeCell ref="AC71:AD71"/>
    <mergeCell ref="AE71:AF71"/>
    <mergeCell ref="AG71:AH71"/>
    <mergeCell ref="AA72:AB72"/>
    <mergeCell ref="AC72:AD72"/>
    <mergeCell ref="AE72:AF72"/>
    <mergeCell ref="AG72:AH72"/>
    <mergeCell ref="AA73:AB73"/>
    <mergeCell ref="AC73:AD73"/>
    <mergeCell ref="AE73:AF73"/>
    <mergeCell ref="AA68:AB68"/>
    <mergeCell ref="AC68:AD68"/>
    <mergeCell ref="AE68:AF68"/>
    <mergeCell ref="AG68:AH68"/>
    <mergeCell ref="AA69:AB69"/>
    <mergeCell ref="AC69:AD69"/>
    <mergeCell ref="AE69:AF69"/>
    <mergeCell ref="AG69:AH69"/>
    <mergeCell ref="AG70:AH70"/>
    <mergeCell ref="AG73:AH73"/>
    <mergeCell ref="Y62:Z62"/>
    <mergeCell ref="AA62:AB62"/>
    <mergeCell ref="AC62:AD62"/>
    <mergeCell ref="AE62:AF62"/>
    <mergeCell ref="AG62:AH62"/>
    <mergeCell ref="AA63:AB63"/>
    <mergeCell ref="AC63:AD63"/>
    <mergeCell ref="AE63:AF63"/>
    <mergeCell ref="AG63:AH63"/>
    <mergeCell ref="AA64:AB64"/>
    <mergeCell ref="AC64:AD64"/>
    <mergeCell ref="AE64:AF64"/>
    <mergeCell ref="AG64:AH64"/>
    <mergeCell ref="AA65:AB65"/>
    <mergeCell ref="AC65:AD65"/>
    <mergeCell ref="AE65:AF65"/>
    <mergeCell ref="AG65:AH65"/>
    <mergeCell ref="AA66:AB66"/>
    <mergeCell ref="AC66:AD66"/>
    <mergeCell ref="AE66:AF66"/>
    <mergeCell ref="AG66:AH66"/>
    <mergeCell ref="AA67:AB67"/>
    <mergeCell ref="AG67:AH67"/>
    <mergeCell ref="C16:E16"/>
    <mergeCell ref="I14:J14"/>
    <mergeCell ref="E8:F8"/>
    <mergeCell ref="G5:Q5"/>
    <mergeCell ref="G6:K6"/>
    <mergeCell ref="M6:N6"/>
    <mergeCell ref="C10:D10"/>
    <mergeCell ref="AE13:AH13"/>
    <mergeCell ref="AA13:AD13"/>
    <mergeCell ref="W13:Z13"/>
    <mergeCell ref="S13:V13"/>
    <mergeCell ref="F14:H14"/>
    <mergeCell ref="F15:H15"/>
    <mergeCell ref="I15:J15"/>
    <mergeCell ref="C14:E14"/>
    <mergeCell ref="C15:E15"/>
    <mergeCell ref="L15:M15"/>
    <mergeCell ref="O15:R15"/>
    <mergeCell ref="L16:M16"/>
    <mergeCell ref="O16:R16"/>
    <mergeCell ref="F17:AH18"/>
    <mergeCell ref="F20:AH21"/>
    <mergeCell ref="C73:D73"/>
    <mergeCell ref="E4:AH4"/>
    <mergeCell ref="C4:D4"/>
    <mergeCell ref="E5:F5"/>
    <mergeCell ref="E6:F6"/>
    <mergeCell ref="E7:F7"/>
    <mergeCell ref="C71:D71"/>
    <mergeCell ref="C72:D72"/>
    <mergeCell ref="C69:D69"/>
    <mergeCell ref="C70:D70"/>
    <mergeCell ref="C67:D67"/>
    <mergeCell ref="C68:D68"/>
    <mergeCell ref="C65:D65"/>
    <mergeCell ref="C66:D66"/>
    <mergeCell ref="C63:D63"/>
    <mergeCell ref="C64:D64"/>
    <mergeCell ref="AC61:AD61"/>
    <mergeCell ref="AE61:AF61"/>
    <mergeCell ref="AG61:AH61"/>
    <mergeCell ref="C62:D62"/>
    <mergeCell ref="Y61:Z61"/>
    <mergeCell ref="K13:R13"/>
    <mergeCell ref="F13:J13"/>
    <mergeCell ref="C13:E13"/>
    <mergeCell ref="W14:Z14"/>
    <mergeCell ref="W15:Z15"/>
    <mergeCell ref="W16:Z16"/>
    <mergeCell ref="S14:V14"/>
    <mergeCell ref="S15:V15"/>
    <mergeCell ref="S16:V16"/>
    <mergeCell ref="AE16:AH16"/>
    <mergeCell ref="AE15:AH15"/>
    <mergeCell ref="AE14:AH14"/>
    <mergeCell ref="AA14:AD14"/>
    <mergeCell ref="AA15:AD15"/>
    <mergeCell ref="AA16:AD16"/>
    <mergeCell ref="L14:M14"/>
    <mergeCell ref="O14:R14"/>
    <mergeCell ref="F16:H16"/>
    <mergeCell ref="I16:J16"/>
    <mergeCell ref="Y109:AH109"/>
    <mergeCell ref="AG110:AH110"/>
    <mergeCell ref="Y110:Z110"/>
    <mergeCell ref="AA110:AB110"/>
    <mergeCell ref="AC110:AD110"/>
    <mergeCell ref="AE110:AF110"/>
    <mergeCell ref="C61:X61"/>
    <mergeCell ref="E65:X65"/>
    <mergeCell ref="E64:X64"/>
    <mergeCell ref="E63:X63"/>
    <mergeCell ref="AA61:AB61"/>
    <mergeCell ref="E62:X62"/>
    <mergeCell ref="E73:X73"/>
    <mergeCell ref="E72:X72"/>
    <mergeCell ref="E71:X71"/>
    <mergeCell ref="E70:X70"/>
    <mergeCell ref="E69:X69"/>
    <mergeCell ref="E68:X68"/>
    <mergeCell ref="E67:X67"/>
    <mergeCell ref="E66:X66"/>
    <mergeCell ref="U109:X110"/>
    <mergeCell ref="E111:T111"/>
    <mergeCell ref="E120:T120"/>
    <mergeCell ref="C109:T110"/>
    <mergeCell ref="C111:D111"/>
    <mergeCell ref="C112:D112"/>
    <mergeCell ref="C113:D113"/>
    <mergeCell ref="C114:D114"/>
    <mergeCell ref="C115:D115"/>
    <mergeCell ref="C116:D116"/>
    <mergeCell ref="E112:T112"/>
    <mergeCell ref="E113:T113"/>
    <mergeCell ref="E114:T114"/>
    <mergeCell ref="E116:T116"/>
    <mergeCell ref="E115:T115"/>
    <mergeCell ref="E117:T117"/>
    <mergeCell ref="E118:T118"/>
    <mergeCell ref="AE113:AF113"/>
    <mergeCell ref="AG113:AH113"/>
    <mergeCell ref="Y114:Z114"/>
    <mergeCell ref="AA114:AB114"/>
    <mergeCell ref="AC114:AD114"/>
    <mergeCell ref="AE114:AF114"/>
    <mergeCell ref="AG114:AH114"/>
    <mergeCell ref="Y111:Z111"/>
    <mergeCell ref="AA111:AB111"/>
    <mergeCell ref="AC111:AD111"/>
    <mergeCell ref="AE111:AF111"/>
    <mergeCell ref="AG111:AH111"/>
    <mergeCell ref="Y112:Z112"/>
    <mergeCell ref="AA112:AB112"/>
    <mergeCell ref="AC112:AD112"/>
    <mergeCell ref="AE112:AF112"/>
    <mergeCell ref="AG112:AH112"/>
    <mergeCell ref="C134:D134"/>
    <mergeCell ref="C133:D133"/>
    <mergeCell ref="C132:D132"/>
    <mergeCell ref="C131:D131"/>
    <mergeCell ref="C130:D130"/>
    <mergeCell ref="Y119:Z119"/>
    <mergeCell ref="AA119:AB119"/>
    <mergeCell ref="AC119:AD119"/>
    <mergeCell ref="AE119:AF119"/>
    <mergeCell ref="Y120:Z120"/>
    <mergeCell ref="AA120:AB120"/>
    <mergeCell ref="AC120:AD120"/>
    <mergeCell ref="AE120:AF120"/>
    <mergeCell ref="AA132:AB132"/>
    <mergeCell ref="AA133:AB133"/>
    <mergeCell ref="AA134:AB134"/>
    <mergeCell ref="I134:Y134"/>
    <mergeCell ref="E119:T119"/>
    <mergeCell ref="E128:Z128"/>
    <mergeCell ref="E129:Z129"/>
    <mergeCell ref="E130:Z130"/>
    <mergeCell ref="E131:Z131"/>
    <mergeCell ref="E132:Z132"/>
    <mergeCell ref="E133:Z133"/>
    <mergeCell ref="AA115:AB115"/>
    <mergeCell ref="AC115:AD115"/>
    <mergeCell ref="AE115:AF115"/>
    <mergeCell ref="AG115:AH115"/>
    <mergeCell ref="Y116:Z116"/>
    <mergeCell ref="B126:C126"/>
    <mergeCell ref="B100:C100"/>
    <mergeCell ref="D100:AH102"/>
    <mergeCell ref="AA128:AB128"/>
    <mergeCell ref="Y117:Z117"/>
    <mergeCell ref="AA117:AB117"/>
    <mergeCell ref="Y118:Z118"/>
    <mergeCell ref="AA118:AB118"/>
    <mergeCell ref="Y115:Z115"/>
    <mergeCell ref="C105:G105"/>
    <mergeCell ref="C104:G104"/>
    <mergeCell ref="C103:G103"/>
    <mergeCell ref="AA116:AB116"/>
    <mergeCell ref="AC116:AD116"/>
    <mergeCell ref="AE116:AF116"/>
    <mergeCell ref="AG116:AH116"/>
    <mergeCell ref="Y113:Z113"/>
    <mergeCell ref="AA113:AB113"/>
    <mergeCell ref="AC113:AD113"/>
    <mergeCell ref="AA129:AB129"/>
    <mergeCell ref="AA130:AB130"/>
    <mergeCell ref="AA131:AB131"/>
    <mergeCell ref="C128:D128"/>
    <mergeCell ref="C129:D129"/>
    <mergeCell ref="AG119:AH119"/>
    <mergeCell ref="AG120:AH120"/>
    <mergeCell ref="AC117:AD117"/>
    <mergeCell ref="AE117:AF117"/>
    <mergeCell ref="AG117:AH117"/>
    <mergeCell ref="AC118:AD118"/>
    <mergeCell ref="AE118:AF118"/>
    <mergeCell ref="AG118:AH118"/>
    <mergeCell ref="C117:D117"/>
    <mergeCell ref="C118:D118"/>
    <mergeCell ref="C119:D119"/>
    <mergeCell ref="C120:D120"/>
    <mergeCell ref="B3:C3"/>
    <mergeCell ref="D3:AI3"/>
    <mergeCell ref="B2:AH2"/>
    <mergeCell ref="E134:G134"/>
    <mergeCell ref="D126:AH127"/>
    <mergeCell ref="D54:AH55"/>
    <mergeCell ref="B54:C54"/>
    <mergeCell ref="E60:AE60"/>
    <mergeCell ref="E59:AE59"/>
    <mergeCell ref="E58:AE58"/>
    <mergeCell ref="E57:AE57"/>
    <mergeCell ref="E56:AE56"/>
    <mergeCell ref="I103:AH103"/>
    <mergeCell ref="I104:AH104"/>
    <mergeCell ref="I105:AH105"/>
    <mergeCell ref="I106:AH106"/>
    <mergeCell ref="I107:AH107"/>
    <mergeCell ref="I108:AH108"/>
    <mergeCell ref="C108:G108"/>
    <mergeCell ref="C107:G107"/>
    <mergeCell ref="C106:G106"/>
    <mergeCell ref="E10:AH12"/>
    <mergeCell ref="D121:AH121"/>
    <mergeCell ref="C122:AH124"/>
  </mergeCells>
  <phoneticPr fontId="1"/>
  <conditionalFormatting sqref="D6">
    <cfRule type="expression" dxfId="187" priority="121">
      <formula>$AU$6=1</formula>
    </cfRule>
  </conditionalFormatting>
  <conditionalFormatting sqref="D5:D8">
    <cfRule type="expression" dxfId="186" priority="122">
      <formula>$AO$5&gt;1</formula>
    </cfRule>
  </conditionalFormatting>
  <conditionalFormatting sqref="Y62:AH62">
    <cfRule type="expression" dxfId="185" priority="95">
      <formula>$AO$62&gt;1</formula>
    </cfRule>
  </conditionalFormatting>
  <conditionalFormatting sqref="Y63:AH63">
    <cfRule type="expression" dxfId="184" priority="94">
      <formula>$AO$63&gt;1</formula>
    </cfRule>
  </conditionalFormatting>
  <conditionalFormatting sqref="Y64:AH64">
    <cfRule type="expression" dxfId="183" priority="93">
      <formula>$AO$64&gt;1</formula>
    </cfRule>
  </conditionalFormatting>
  <conditionalFormatting sqref="Y65:AH65">
    <cfRule type="expression" dxfId="182" priority="92">
      <formula>$AO$65&gt;1</formula>
    </cfRule>
  </conditionalFormatting>
  <conditionalFormatting sqref="Y66:AH66">
    <cfRule type="expression" dxfId="181" priority="91">
      <formula>$AO$66&gt;1</formula>
    </cfRule>
  </conditionalFormatting>
  <conditionalFormatting sqref="Y67:AH67">
    <cfRule type="expression" dxfId="180" priority="90">
      <formula>$AO$67&gt;1</formula>
    </cfRule>
  </conditionalFormatting>
  <conditionalFormatting sqref="Y68:AH68">
    <cfRule type="expression" dxfId="179" priority="89">
      <formula>$AO$68&gt;1</formula>
    </cfRule>
  </conditionalFormatting>
  <conditionalFormatting sqref="Y69:AH69">
    <cfRule type="expression" dxfId="178" priority="88">
      <formula>$AO$69&gt;1</formula>
    </cfRule>
  </conditionalFormatting>
  <conditionalFormatting sqref="Y70:AH70">
    <cfRule type="expression" dxfId="177" priority="87">
      <formula>$AO$70&gt;1</formula>
    </cfRule>
  </conditionalFormatting>
  <conditionalFormatting sqref="Y71:AH71">
    <cfRule type="expression" dxfId="176" priority="86">
      <formula>$AO$71&gt;1</formula>
    </cfRule>
  </conditionalFormatting>
  <conditionalFormatting sqref="Y72:AH72">
    <cfRule type="expression" dxfId="175" priority="85">
      <formula>$AO$72&gt;1</formula>
    </cfRule>
  </conditionalFormatting>
  <conditionalFormatting sqref="Y73:AH73">
    <cfRule type="expression" dxfId="174" priority="84">
      <formula>$AO$73&gt;1</formula>
    </cfRule>
  </conditionalFormatting>
  <conditionalFormatting sqref="U111:X111">
    <cfRule type="expression" dxfId="173" priority="41">
      <formula>$BB$111=1</formula>
    </cfRule>
    <cfRule type="expression" dxfId="172" priority="50">
      <formula>$BA$111=1</formula>
    </cfRule>
    <cfRule type="expression" dxfId="171" priority="124">
      <formula>$AO$101&gt;1</formula>
    </cfRule>
  </conditionalFormatting>
  <conditionalFormatting sqref="U113:X113">
    <cfRule type="expression" dxfId="170" priority="39">
      <formula>$BB$113=1</formula>
    </cfRule>
    <cfRule type="expression" dxfId="169" priority="48">
      <formula>$BA$113=1</formula>
    </cfRule>
    <cfRule type="expression" dxfId="168" priority="126">
      <formula>$AO$103&gt;1</formula>
    </cfRule>
  </conditionalFormatting>
  <conditionalFormatting sqref="U114:X114">
    <cfRule type="expression" dxfId="167" priority="38">
      <formula>$BB$114=1</formula>
    </cfRule>
    <cfRule type="expression" dxfId="166" priority="47">
      <formula>$BA$114=1</formula>
    </cfRule>
    <cfRule type="expression" dxfId="165" priority="127">
      <formula>$AO$104&gt;1</formula>
    </cfRule>
  </conditionalFormatting>
  <conditionalFormatting sqref="U115:X115">
    <cfRule type="expression" dxfId="164" priority="37">
      <formula>$BB$115=1</formula>
    </cfRule>
    <cfRule type="expression" dxfId="163" priority="46">
      <formula>$BA$115=1</formula>
    </cfRule>
    <cfRule type="expression" dxfId="162" priority="128">
      <formula>$AO$105&gt;1</formula>
    </cfRule>
  </conditionalFormatting>
  <conditionalFormatting sqref="U117:X117">
    <cfRule type="expression" dxfId="161" priority="35">
      <formula>$BB$117=1</formula>
    </cfRule>
    <cfRule type="expression" dxfId="160" priority="45">
      <formula>$BA$117=1</formula>
    </cfRule>
    <cfRule type="expression" dxfId="159" priority="130">
      <formula>$AO$107&gt;1</formula>
    </cfRule>
  </conditionalFormatting>
  <conditionalFormatting sqref="U118:X118">
    <cfRule type="expression" dxfId="158" priority="34">
      <formula>$BB$118=1</formula>
    </cfRule>
    <cfRule type="expression" dxfId="157" priority="44">
      <formula>$BA$118=1</formula>
    </cfRule>
    <cfRule type="expression" dxfId="156" priority="131">
      <formula>$AO$108&gt;1</formula>
    </cfRule>
  </conditionalFormatting>
  <conditionalFormatting sqref="U119:X119">
    <cfRule type="expression" dxfId="155" priority="33">
      <formula>$BB$119=1</formula>
    </cfRule>
    <cfRule type="expression" dxfId="154" priority="43">
      <formula>$BA$119=1</formula>
    </cfRule>
    <cfRule type="expression" dxfId="153" priority="132">
      <formula>$AO$109&gt;1</formula>
    </cfRule>
  </conditionalFormatting>
  <conditionalFormatting sqref="Y113:AH113">
    <cfRule type="expression" dxfId="152" priority="10">
      <formula>$BC$113=1</formula>
    </cfRule>
    <cfRule type="expression" dxfId="151" priority="59">
      <formula>$AN$103="2"</formula>
    </cfRule>
    <cfRule type="expression" dxfId="150" priority="72">
      <formula>$AO$113&gt;1</formula>
    </cfRule>
  </conditionalFormatting>
  <conditionalFormatting sqref="Y114:AH114">
    <cfRule type="expression" dxfId="149" priority="9">
      <formula>$BC$114=1</formula>
    </cfRule>
    <cfRule type="expression" dxfId="148" priority="58">
      <formula>$AN$104="2"</formula>
    </cfRule>
    <cfRule type="expression" dxfId="147" priority="71">
      <formula>$AO$114&gt;1</formula>
    </cfRule>
  </conditionalFormatting>
  <conditionalFormatting sqref="Y115:AH115">
    <cfRule type="expression" dxfId="146" priority="8">
      <formula>$BC$115=1</formula>
    </cfRule>
    <cfRule type="expression" dxfId="145" priority="57">
      <formula>$AN$105="2"</formula>
    </cfRule>
    <cfRule type="expression" dxfId="144" priority="70">
      <formula>$AO$115&gt;1</formula>
    </cfRule>
  </conditionalFormatting>
  <conditionalFormatting sqref="Y116:AH116">
    <cfRule type="expression" dxfId="143" priority="7">
      <formula>$BC$116=1</formula>
    </cfRule>
    <cfRule type="expression" dxfId="142" priority="56">
      <formula>$AN$106="2"</formula>
    </cfRule>
    <cfRule type="expression" dxfId="141" priority="69">
      <formula>$AO$116&gt;1</formula>
    </cfRule>
  </conditionalFormatting>
  <conditionalFormatting sqref="Y117:AH117">
    <cfRule type="expression" dxfId="140" priority="6">
      <formula>$BC$117=1</formula>
    </cfRule>
    <cfRule type="expression" dxfId="139" priority="55">
      <formula>$AN$107="2"</formula>
    </cfRule>
    <cfRule type="expression" dxfId="138" priority="68">
      <formula>$AO$117&gt;1</formula>
    </cfRule>
  </conditionalFormatting>
  <conditionalFormatting sqref="Y118:AH118">
    <cfRule type="expression" dxfId="137" priority="5">
      <formula>$BC$118=1</formula>
    </cfRule>
    <cfRule type="expression" dxfId="136" priority="54">
      <formula>$AN$108="2"</formula>
    </cfRule>
    <cfRule type="expression" dxfId="135" priority="67">
      <formula>$AO$118&gt;1</formula>
    </cfRule>
  </conditionalFormatting>
  <conditionalFormatting sqref="Y119:AH119">
    <cfRule type="expression" dxfId="134" priority="4">
      <formula>$BC$119=1</formula>
    </cfRule>
    <cfRule type="expression" dxfId="133" priority="53">
      <formula>$AN$109="2"</formula>
    </cfRule>
    <cfRule type="expression" dxfId="132" priority="66">
      <formula>$AO$119&gt;1</formula>
    </cfRule>
  </conditionalFormatting>
  <conditionalFormatting sqref="Y111:AH111">
    <cfRule type="expression" dxfId="131" priority="12">
      <formula>$BC$111=1</formula>
    </cfRule>
    <cfRule type="expression" dxfId="130" priority="61">
      <formula>$AN$101="2"</formula>
    </cfRule>
    <cfRule type="expression" dxfId="129" priority="134">
      <formula>$AO$111&gt;1</formula>
    </cfRule>
  </conditionalFormatting>
  <conditionalFormatting sqref="Y112:AH112">
    <cfRule type="expression" dxfId="128" priority="11">
      <formula>$BC$112=1</formula>
    </cfRule>
    <cfRule type="expression" dxfId="127" priority="60">
      <formula>$AN$102="2"</formula>
    </cfRule>
    <cfRule type="expression" dxfId="126" priority="135">
      <formula>$AO$112&gt;1</formula>
    </cfRule>
  </conditionalFormatting>
  <conditionalFormatting sqref="U112:X112">
    <cfRule type="expression" dxfId="125" priority="40">
      <formula>$BB$112=1</formula>
    </cfRule>
    <cfRule type="expression" dxfId="124" priority="138">
      <formula>$BA$112=1</formula>
    </cfRule>
    <cfRule type="expression" dxfId="123" priority="139">
      <formula>$AO$102&gt;1</formula>
    </cfRule>
  </conditionalFormatting>
  <conditionalFormatting sqref="U116:X116">
    <cfRule type="expression" dxfId="122" priority="36">
      <formula>$BB$116=1</formula>
    </cfRule>
    <cfRule type="expression" dxfId="121" priority="146">
      <formula>$BA$116=1</formula>
    </cfRule>
    <cfRule type="expression" dxfId="120" priority="147">
      <formula>$AO$106&gt;1</formula>
    </cfRule>
  </conditionalFormatting>
  <conditionalFormatting sqref="U120:X120">
    <cfRule type="expression" dxfId="119" priority="32">
      <formula>$BB$120=1</formula>
    </cfRule>
    <cfRule type="expression" dxfId="118" priority="42">
      <formula>$BA$120=1</formula>
    </cfRule>
    <cfRule type="expression" dxfId="117" priority="151">
      <formula>$AO$110&gt;1</formula>
    </cfRule>
  </conditionalFormatting>
  <conditionalFormatting sqref="Y120:AH120">
    <cfRule type="expression" dxfId="116" priority="3">
      <formula>$BC$120=1</formula>
    </cfRule>
    <cfRule type="expression" dxfId="115" priority="164">
      <formula>$AN$110="2"</formula>
    </cfRule>
    <cfRule type="expression" dxfId="114" priority="165">
      <formula>$AO$120&gt;1</formula>
    </cfRule>
  </conditionalFormatting>
  <conditionalFormatting sqref="C122:AH124">
    <cfRule type="expression" dxfId="113" priority="31">
      <formula>$C$122=""</formula>
    </cfRule>
  </conditionalFormatting>
  <conditionalFormatting sqref="AD128:AG128">
    <cfRule type="expression" dxfId="112" priority="30">
      <formula>$AO$122=2</formula>
    </cfRule>
  </conditionalFormatting>
  <conditionalFormatting sqref="AD129:AG129">
    <cfRule type="expression" dxfId="111" priority="29">
      <formula>$AO$123=2</formula>
    </cfRule>
  </conditionalFormatting>
  <conditionalFormatting sqref="AD130:AG130">
    <cfRule type="expression" dxfId="110" priority="28">
      <formula>$AO$124&gt;1</formula>
    </cfRule>
  </conditionalFormatting>
  <conditionalFormatting sqref="AD132:AG132">
    <cfRule type="expression" dxfId="109" priority="26">
      <formula>$AO$126=2</formula>
    </cfRule>
  </conditionalFormatting>
  <conditionalFormatting sqref="AD133:AG133">
    <cfRule type="expression" dxfId="108" priority="25">
      <formula>$AO$127=2</formula>
    </cfRule>
  </conditionalFormatting>
  <conditionalFormatting sqref="AD134:AG134">
    <cfRule type="expression" dxfId="107" priority="1">
      <formula>$AQ$130=1</formula>
    </cfRule>
    <cfRule type="expression" dxfId="106" priority="24">
      <formula>$AO$128=2</formula>
    </cfRule>
  </conditionalFormatting>
  <conditionalFormatting sqref="I134:Y134">
    <cfRule type="expression" dxfId="105" priority="20">
      <formula>$I$134&gt;=1</formula>
    </cfRule>
    <cfRule type="expression" dxfId="104" priority="23">
      <formula>$AN$128="1"</formula>
    </cfRule>
  </conditionalFormatting>
  <conditionalFormatting sqref="M6:N6">
    <cfRule type="expression" dxfId="103" priority="19">
      <formula>$M$6&gt;=1</formula>
    </cfRule>
    <cfRule type="expression" dxfId="102" priority="22">
      <formula>$AN$5="2"</formula>
    </cfRule>
  </conditionalFormatting>
  <conditionalFormatting sqref="K14:R14">
    <cfRule type="expression" dxfId="101" priority="18">
      <formula>$AO$10&gt;1</formula>
    </cfRule>
  </conditionalFormatting>
  <conditionalFormatting sqref="K16:R16">
    <cfRule type="expression" dxfId="100" priority="17">
      <formula>$AO$12&gt;1</formula>
    </cfRule>
  </conditionalFormatting>
  <conditionalFormatting sqref="K15:R15">
    <cfRule type="expression" dxfId="99" priority="16">
      <formula>$AO$11&gt;1</formula>
    </cfRule>
  </conditionalFormatting>
  <conditionalFormatting sqref="AD134:AE134">
    <cfRule type="expression" dxfId="98" priority="14">
      <formula>$AP$130=1</formula>
    </cfRule>
  </conditionalFormatting>
  <conditionalFormatting sqref="AD131:AG131">
    <cfRule type="expression" dxfId="97" priority="2">
      <formula>$AO$125&gt;1</formula>
    </cfRule>
  </conditionalFormatting>
  <dataValidations disablePrompts="1" count="4">
    <dataValidation type="whole" allowBlank="1" showInputMessage="1" showErrorMessage="1" error="西暦1916～2007年までの整数を入力してください" sqref="F14:H14">
      <formula1>1916</formula1>
      <formula2>2007</formula2>
    </dataValidation>
    <dataValidation type="whole" allowBlank="1" showInputMessage="1" showErrorMessage="1" error="西暦1916～2012年までの整数を入力してください" sqref="F15:H15">
      <formula1>1916</formula1>
      <formula2>2012</formula2>
    </dataValidation>
    <dataValidation type="whole" allowBlank="1" showInputMessage="1" showErrorMessage="1" error="西暦1916～2017年までの整数を入力してください" sqref="F16:H16">
      <formula1>1916</formula1>
      <formula2>2017</formula2>
    </dataValidation>
    <dataValidation type="decimal" allowBlank="1" showInputMessage="1" showErrorMessage="1" sqref="M6:N6">
      <formula1>0.0000000000000001</formula1>
      <formula2>9.99999999999999E+23</formula2>
    </dataValidation>
  </dataValidations>
  <pageMargins left="0.70866141732283472" right="0.70866141732283472" top="0.74803149606299213" bottom="0.74803149606299213" header="0.31496062992125984" footer="0.31496062992125984"/>
  <pageSetup paperSize="9" firstPageNumber="5" orientation="portrait" useFirstPageNumber="1" r:id="rId3"/>
  <headerFooter differentFirst="1">
    <oddFooter xml:space="preserve">&amp;C&amp;P
</oddFooter>
    <firstFooter>&amp;C5</first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684" r:id="rId6" name="Check Box 492">
              <controlPr defaultSize="0" autoFill="0" autoLine="0" autoPict="0">
                <anchor moveWithCells="1">
                  <from>
                    <xdr:col>3</xdr:col>
                    <xdr:colOff>9525</xdr:colOff>
                    <xdr:row>4</xdr:row>
                    <xdr:rowOff>0</xdr:rowOff>
                  </from>
                  <to>
                    <xdr:col>4</xdr:col>
                    <xdr:colOff>161925</xdr:colOff>
                    <xdr:row>5</xdr:row>
                    <xdr:rowOff>0</xdr:rowOff>
                  </to>
                </anchor>
              </controlPr>
            </control>
          </mc:Choice>
        </mc:AlternateContent>
        <mc:AlternateContent xmlns:mc="http://schemas.openxmlformats.org/markup-compatibility/2006">
          <mc:Choice Requires="x14">
            <control shapeId="8685" r:id="rId7" name="Check Box 493">
              <controlPr defaultSize="0" autoFill="0" autoLine="0" autoPict="0">
                <anchor moveWithCells="1">
                  <from>
                    <xdr:col>3</xdr:col>
                    <xdr:colOff>9525</xdr:colOff>
                    <xdr:row>5</xdr:row>
                    <xdr:rowOff>0</xdr:rowOff>
                  </from>
                  <to>
                    <xdr:col>4</xdr:col>
                    <xdr:colOff>161925</xdr:colOff>
                    <xdr:row>6</xdr:row>
                    <xdr:rowOff>0</xdr:rowOff>
                  </to>
                </anchor>
              </controlPr>
            </control>
          </mc:Choice>
        </mc:AlternateContent>
        <mc:AlternateContent xmlns:mc="http://schemas.openxmlformats.org/markup-compatibility/2006">
          <mc:Choice Requires="x14">
            <control shapeId="8686" r:id="rId8" name="Check Box 494">
              <controlPr defaultSize="0" autoFill="0" autoLine="0" autoPict="0">
                <anchor moveWithCells="1">
                  <from>
                    <xdr:col>3</xdr:col>
                    <xdr:colOff>9525</xdr:colOff>
                    <xdr:row>6</xdr:row>
                    <xdr:rowOff>0</xdr:rowOff>
                  </from>
                  <to>
                    <xdr:col>4</xdr:col>
                    <xdr:colOff>161925</xdr:colOff>
                    <xdr:row>7</xdr:row>
                    <xdr:rowOff>0</xdr:rowOff>
                  </to>
                </anchor>
              </controlPr>
            </control>
          </mc:Choice>
        </mc:AlternateContent>
        <mc:AlternateContent xmlns:mc="http://schemas.openxmlformats.org/markup-compatibility/2006">
          <mc:Choice Requires="x14">
            <control shapeId="8687" r:id="rId9" name="Check Box 495">
              <controlPr defaultSize="0" autoFill="0" autoLine="0" autoPict="0">
                <anchor moveWithCells="1">
                  <from>
                    <xdr:col>3</xdr:col>
                    <xdr:colOff>9525</xdr:colOff>
                    <xdr:row>7</xdr:row>
                    <xdr:rowOff>0</xdr:rowOff>
                  </from>
                  <to>
                    <xdr:col>4</xdr:col>
                    <xdr:colOff>161925</xdr:colOff>
                    <xdr:row>8</xdr:row>
                    <xdr:rowOff>0</xdr:rowOff>
                  </to>
                </anchor>
              </controlPr>
            </control>
          </mc:Choice>
        </mc:AlternateContent>
        <mc:AlternateContent xmlns:mc="http://schemas.openxmlformats.org/markup-compatibility/2006">
          <mc:Choice Requires="x14">
            <control shapeId="8808" r:id="rId10" name="Check Box 616">
              <controlPr defaultSize="0" autoFill="0" autoLine="0" autoPict="0">
                <anchor moveWithCells="1">
                  <from>
                    <xdr:col>20</xdr:col>
                    <xdr:colOff>9525</xdr:colOff>
                    <xdr:row>110</xdr:row>
                    <xdr:rowOff>66675</xdr:rowOff>
                  </from>
                  <to>
                    <xdr:col>21</xdr:col>
                    <xdr:colOff>161925</xdr:colOff>
                    <xdr:row>110</xdr:row>
                    <xdr:rowOff>285750</xdr:rowOff>
                  </to>
                </anchor>
              </controlPr>
            </control>
          </mc:Choice>
        </mc:AlternateContent>
        <mc:AlternateContent xmlns:mc="http://schemas.openxmlformats.org/markup-compatibility/2006">
          <mc:Choice Requires="x14">
            <control shapeId="8809" r:id="rId11" name="Check Box 617">
              <controlPr defaultSize="0" autoFill="0" autoLine="0" autoPict="0">
                <anchor moveWithCells="1">
                  <from>
                    <xdr:col>22</xdr:col>
                    <xdr:colOff>9525</xdr:colOff>
                    <xdr:row>110</xdr:row>
                    <xdr:rowOff>66675</xdr:rowOff>
                  </from>
                  <to>
                    <xdr:col>23</xdr:col>
                    <xdr:colOff>161925</xdr:colOff>
                    <xdr:row>110</xdr:row>
                    <xdr:rowOff>285750</xdr:rowOff>
                  </to>
                </anchor>
              </controlPr>
            </control>
          </mc:Choice>
        </mc:AlternateContent>
        <mc:AlternateContent xmlns:mc="http://schemas.openxmlformats.org/markup-compatibility/2006">
          <mc:Choice Requires="x14">
            <control shapeId="8810" r:id="rId12" name="Check Box 618">
              <controlPr defaultSize="0" autoFill="0" autoLine="0" autoPict="0">
                <anchor moveWithCells="1">
                  <from>
                    <xdr:col>24</xdr:col>
                    <xdr:colOff>114300</xdr:colOff>
                    <xdr:row>110</xdr:row>
                    <xdr:rowOff>66675</xdr:rowOff>
                  </from>
                  <to>
                    <xdr:col>26</xdr:col>
                    <xdr:colOff>76200</xdr:colOff>
                    <xdr:row>110</xdr:row>
                    <xdr:rowOff>285750</xdr:rowOff>
                  </to>
                </anchor>
              </controlPr>
            </control>
          </mc:Choice>
        </mc:AlternateContent>
        <mc:AlternateContent xmlns:mc="http://schemas.openxmlformats.org/markup-compatibility/2006">
          <mc:Choice Requires="x14">
            <control shapeId="8811" r:id="rId13" name="Check Box 619">
              <controlPr defaultSize="0" autoFill="0" autoLine="0" autoPict="0">
                <anchor moveWithCells="1">
                  <from>
                    <xdr:col>26</xdr:col>
                    <xdr:colOff>114300</xdr:colOff>
                    <xdr:row>110</xdr:row>
                    <xdr:rowOff>66675</xdr:rowOff>
                  </from>
                  <to>
                    <xdr:col>28</xdr:col>
                    <xdr:colOff>66675</xdr:colOff>
                    <xdr:row>110</xdr:row>
                    <xdr:rowOff>304800</xdr:rowOff>
                  </to>
                </anchor>
              </controlPr>
            </control>
          </mc:Choice>
        </mc:AlternateContent>
        <mc:AlternateContent xmlns:mc="http://schemas.openxmlformats.org/markup-compatibility/2006">
          <mc:Choice Requires="x14">
            <control shapeId="8812" r:id="rId14" name="Check Box 620">
              <controlPr defaultSize="0" autoFill="0" autoLine="0" autoPict="0">
                <anchor moveWithCells="1">
                  <from>
                    <xdr:col>28</xdr:col>
                    <xdr:colOff>114300</xdr:colOff>
                    <xdr:row>110</xdr:row>
                    <xdr:rowOff>66675</xdr:rowOff>
                  </from>
                  <to>
                    <xdr:col>30</xdr:col>
                    <xdr:colOff>66675</xdr:colOff>
                    <xdr:row>110</xdr:row>
                    <xdr:rowOff>304800</xdr:rowOff>
                  </to>
                </anchor>
              </controlPr>
            </control>
          </mc:Choice>
        </mc:AlternateContent>
        <mc:AlternateContent xmlns:mc="http://schemas.openxmlformats.org/markup-compatibility/2006">
          <mc:Choice Requires="x14">
            <control shapeId="8813" r:id="rId15" name="Check Box 621">
              <controlPr defaultSize="0" autoFill="0" autoLine="0" autoPict="0">
                <anchor moveWithCells="1">
                  <from>
                    <xdr:col>30</xdr:col>
                    <xdr:colOff>114300</xdr:colOff>
                    <xdr:row>110</xdr:row>
                    <xdr:rowOff>66675</xdr:rowOff>
                  </from>
                  <to>
                    <xdr:col>32</xdr:col>
                    <xdr:colOff>66675</xdr:colOff>
                    <xdr:row>110</xdr:row>
                    <xdr:rowOff>304800</xdr:rowOff>
                  </to>
                </anchor>
              </controlPr>
            </control>
          </mc:Choice>
        </mc:AlternateContent>
        <mc:AlternateContent xmlns:mc="http://schemas.openxmlformats.org/markup-compatibility/2006">
          <mc:Choice Requires="x14">
            <control shapeId="8814" r:id="rId16" name="Check Box 622">
              <controlPr defaultSize="0" autoFill="0" autoLine="0" autoPict="0">
                <anchor moveWithCells="1">
                  <from>
                    <xdr:col>32</xdr:col>
                    <xdr:colOff>114300</xdr:colOff>
                    <xdr:row>110</xdr:row>
                    <xdr:rowOff>66675</xdr:rowOff>
                  </from>
                  <to>
                    <xdr:col>34</xdr:col>
                    <xdr:colOff>66675</xdr:colOff>
                    <xdr:row>110</xdr:row>
                    <xdr:rowOff>304800</xdr:rowOff>
                  </to>
                </anchor>
              </controlPr>
            </control>
          </mc:Choice>
        </mc:AlternateContent>
        <mc:AlternateContent xmlns:mc="http://schemas.openxmlformats.org/markup-compatibility/2006">
          <mc:Choice Requires="x14">
            <control shapeId="8948" r:id="rId17" name="Check Box 756">
              <controlPr defaultSize="0" autoFill="0" autoLine="0" autoPict="0">
                <anchor moveWithCells="1">
                  <from>
                    <xdr:col>20</xdr:col>
                    <xdr:colOff>9525</xdr:colOff>
                    <xdr:row>111</xdr:row>
                    <xdr:rowOff>66675</xdr:rowOff>
                  </from>
                  <to>
                    <xdr:col>21</xdr:col>
                    <xdr:colOff>152400</xdr:colOff>
                    <xdr:row>111</xdr:row>
                    <xdr:rowOff>304800</xdr:rowOff>
                  </to>
                </anchor>
              </controlPr>
            </control>
          </mc:Choice>
        </mc:AlternateContent>
        <mc:AlternateContent xmlns:mc="http://schemas.openxmlformats.org/markup-compatibility/2006">
          <mc:Choice Requires="x14">
            <control shapeId="8949" r:id="rId18" name="Check Box 757">
              <controlPr defaultSize="0" autoFill="0" autoLine="0" autoPict="0">
                <anchor moveWithCells="1">
                  <from>
                    <xdr:col>22</xdr:col>
                    <xdr:colOff>9525</xdr:colOff>
                    <xdr:row>111</xdr:row>
                    <xdr:rowOff>66675</xdr:rowOff>
                  </from>
                  <to>
                    <xdr:col>23</xdr:col>
                    <xdr:colOff>152400</xdr:colOff>
                    <xdr:row>111</xdr:row>
                    <xdr:rowOff>304800</xdr:rowOff>
                  </to>
                </anchor>
              </controlPr>
            </control>
          </mc:Choice>
        </mc:AlternateContent>
        <mc:AlternateContent xmlns:mc="http://schemas.openxmlformats.org/markup-compatibility/2006">
          <mc:Choice Requires="x14">
            <control shapeId="8950" r:id="rId19" name="Check Box 758">
              <controlPr defaultSize="0" autoFill="0" autoLine="0" autoPict="0">
                <anchor moveWithCells="1">
                  <from>
                    <xdr:col>24</xdr:col>
                    <xdr:colOff>114300</xdr:colOff>
                    <xdr:row>111</xdr:row>
                    <xdr:rowOff>66675</xdr:rowOff>
                  </from>
                  <to>
                    <xdr:col>26</xdr:col>
                    <xdr:colOff>66675</xdr:colOff>
                    <xdr:row>111</xdr:row>
                    <xdr:rowOff>304800</xdr:rowOff>
                  </to>
                </anchor>
              </controlPr>
            </control>
          </mc:Choice>
        </mc:AlternateContent>
        <mc:AlternateContent xmlns:mc="http://schemas.openxmlformats.org/markup-compatibility/2006">
          <mc:Choice Requires="x14">
            <control shapeId="8951" r:id="rId20" name="Check Box 759">
              <controlPr defaultSize="0" autoFill="0" autoLine="0" autoPict="0">
                <anchor moveWithCells="1">
                  <from>
                    <xdr:col>26</xdr:col>
                    <xdr:colOff>114300</xdr:colOff>
                    <xdr:row>111</xdr:row>
                    <xdr:rowOff>66675</xdr:rowOff>
                  </from>
                  <to>
                    <xdr:col>28</xdr:col>
                    <xdr:colOff>66675</xdr:colOff>
                    <xdr:row>111</xdr:row>
                    <xdr:rowOff>304800</xdr:rowOff>
                  </to>
                </anchor>
              </controlPr>
            </control>
          </mc:Choice>
        </mc:AlternateContent>
        <mc:AlternateContent xmlns:mc="http://schemas.openxmlformats.org/markup-compatibility/2006">
          <mc:Choice Requires="x14">
            <control shapeId="8952" r:id="rId21" name="Check Box 760">
              <controlPr defaultSize="0" autoFill="0" autoLine="0" autoPict="0">
                <anchor moveWithCells="1">
                  <from>
                    <xdr:col>28</xdr:col>
                    <xdr:colOff>114300</xdr:colOff>
                    <xdr:row>111</xdr:row>
                    <xdr:rowOff>66675</xdr:rowOff>
                  </from>
                  <to>
                    <xdr:col>30</xdr:col>
                    <xdr:colOff>66675</xdr:colOff>
                    <xdr:row>111</xdr:row>
                    <xdr:rowOff>304800</xdr:rowOff>
                  </to>
                </anchor>
              </controlPr>
            </control>
          </mc:Choice>
        </mc:AlternateContent>
        <mc:AlternateContent xmlns:mc="http://schemas.openxmlformats.org/markup-compatibility/2006">
          <mc:Choice Requires="x14">
            <control shapeId="8953" r:id="rId22" name="Check Box 761">
              <controlPr defaultSize="0" autoFill="0" autoLine="0" autoPict="0">
                <anchor moveWithCells="1">
                  <from>
                    <xdr:col>30</xdr:col>
                    <xdr:colOff>114300</xdr:colOff>
                    <xdr:row>111</xdr:row>
                    <xdr:rowOff>66675</xdr:rowOff>
                  </from>
                  <to>
                    <xdr:col>32</xdr:col>
                    <xdr:colOff>66675</xdr:colOff>
                    <xdr:row>111</xdr:row>
                    <xdr:rowOff>304800</xdr:rowOff>
                  </to>
                </anchor>
              </controlPr>
            </control>
          </mc:Choice>
        </mc:AlternateContent>
        <mc:AlternateContent xmlns:mc="http://schemas.openxmlformats.org/markup-compatibility/2006">
          <mc:Choice Requires="x14">
            <control shapeId="8954" r:id="rId23" name="Check Box 762">
              <controlPr defaultSize="0" autoFill="0" autoLine="0" autoPict="0">
                <anchor moveWithCells="1">
                  <from>
                    <xdr:col>32</xdr:col>
                    <xdr:colOff>114300</xdr:colOff>
                    <xdr:row>111</xdr:row>
                    <xdr:rowOff>66675</xdr:rowOff>
                  </from>
                  <to>
                    <xdr:col>34</xdr:col>
                    <xdr:colOff>66675</xdr:colOff>
                    <xdr:row>111</xdr:row>
                    <xdr:rowOff>304800</xdr:rowOff>
                  </to>
                </anchor>
              </controlPr>
            </control>
          </mc:Choice>
        </mc:AlternateContent>
        <mc:AlternateContent xmlns:mc="http://schemas.openxmlformats.org/markup-compatibility/2006">
          <mc:Choice Requires="x14">
            <control shapeId="8955" r:id="rId24" name="Check Box 763">
              <controlPr defaultSize="0" autoFill="0" autoLine="0" autoPict="0">
                <anchor moveWithCells="1">
                  <from>
                    <xdr:col>20</xdr:col>
                    <xdr:colOff>9525</xdr:colOff>
                    <xdr:row>112</xdr:row>
                    <xdr:rowOff>66675</xdr:rowOff>
                  </from>
                  <to>
                    <xdr:col>21</xdr:col>
                    <xdr:colOff>152400</xdr:colOff>
                    <xdr:row>112</xdr:row>
                    <xdr:rowOff>295275</xdr:rowOff>
                  </to>
                </anchor>
              </controlPr>
            </control>
          </mc:Choice>
        </mc:AlternateContent>
        <mc:AlternateContent xmlns:mc="http://schemas.openxmlformats.org/markup-compatibility/2006">
          <mc:Choice Requires="x14">
            <control shapeId="8956" r:id="rId25" name="Check Box 764">
              <controlPr defaultSize="0" autoFill="0" autoLine="0" autoPict="0">
                <anchor moveWithCells="1">
                  <from>
                    <xdr:col>22</xdr:col>
                    <xdr:colOff>9525</xdr:colOff>
                    <xdr:row>112</xdr:row>
                    <xdr:rowOff>66675</xdr:rowOff>
                  </from>
                  <to>
                    <xdr:col>23</xdr:col>
                    <xdr:colOff>152400</xdr:colOff>
                    <xdr:row>112</xdr:row>
                    <xdr:rowOff>295275</xdr:rowOff>
                  </to>
                </anchor>
              </controlPr>
            </control>
          </mc:Choice>
        </mc:AlternateContent>
        <mc:AlternateContent xmlns:mc="http://schemas.openxmlformats.org/markup-compatibility/2006">
          <mc:Choice Requires="x14">
            <control shapeId="8957" r:id="rId26" name="Check Box 765">
              <controlPr defaultSize="0" autoFill="0" autoLine="0" autoPict="0">
                <anchor moveWithCells="1">
                  <from>
                    <xdr:col>24</xdr:col>
                    <xdr:colOff>114300</xdr:colOff>
                    <xdr:row>112</xdr:row>
                    <xdr:rowOff>66675</xdr:rowOff>
                  </from>
                  <to>
                    <xdr:col>26</xdr:col>
                    <xdr:colOff>66675</xdr:colOff>
                    <xdr:row>112</xdr:row>
                    <xdr:rowOff>295275</xdr:rowOff>
                  </to>
                </anchor>
              </controlPr>
            </control>
          </mc:Choice>
        </mc:AlternateContent>
        <mc:AlternateContent xmlns:mc="http://schemas.openxmlformats.org/markup-compatibility/2006">
          <mc:Choice Requires="x14">
            <control shapeId="8958" r:id="rId27" name="Check Box 766">
              <controlPr defaultSize="0" autoFill="0" autoLine="0" autoPict="0">
                <anchor moveWithCells="1">
                  <from>
                    <xdr:col>26</xdr:col>
                    <xdr:colOff>114300</xdr:colOff>
                    <xdr:row>112</xdr:row>
                    <xdr:rowOff>66675</xdr:rowOff>
                  </from>
                  <to>
                    <xdr:col>28</xdr:col>
                    <xdr:colOff>66675</xdr:colOff>
                    <xdr:row>112</xdr:row>
                    <xdr:rowOff>295275</xdr:rowOff>
                  </to>
                </anchor>
              </controlPr>
            </control>
          </mc:Choice>
        </mc:AlternateContent>
        <mc:AlternateContent xmlns:mc="http://schemas.openxmlformats.org/markup-compatibility/2006">
          <mc:Choice Requires="x14">
            <control shapeId="8959" r:id="rId28" name="Check Box 767">
              <controlPr defaultSize="0" autoFill="0" autoLine="0" autoPict="0">
                <anchor moveWithCells="1">
                  <from>
                    <xdr:col>28</xdr:col>
                    <xdr:colOff>114300</xdr:colOff>
                    <xdr:row>112</xdr:row>
                    <xdr:rowOff>66675</xdr:rowOff>
                  </from>
                  <to>
                    <xdr:col>30</xdr:col>
                    <xdr:colOff>66675</xdr:colOff>
                    <xdr:row>112</xdr:row>
                    <xdr:rowOff>295275</xdr:rowOff>
                  </to>
                </anchor>
              </controlPr>
            </control>
          </mc:Choice>
        </mc:AlternateContent>
        <mc:AlternateContent xmlns:mc="http://schemas.openxmlformats.org/markup-compatibility/2006">
          <mc:Choice Requires="x14">
            <control shapeId="8960" r:id="rId29" name="Check Box 768">
              <controlPr defaultSize="0" autoFill="0" autoLine="0" autoPict="0">
                <anchor moveWithCells="1">
                  <from>
                    <xdr:col>30</xdr:col>
                    <xdr:colOff>114300</xdr:colOff>
                    <xdr:row>112</xdr:row>
                    <xdr:rowOff>66675</xdr:rowOff>
                  </from>
                  <to>
                    <xdr:col>32</xdr:col>
                    <xdr:colOff>66675</xdr:colOff>
                    <xdr:row>112</xdr:row>
                    <xdr:rowOff>295275</xdr:rowOff>
                  </to>
                </anchor>
              </controlPr>
            </control>
          </mc:Choice>
        </mc:AlternateContent>
        <mc:AlternateContent xmlns:mc="http://schemas.openxmlformats.org/markup-compatibility/2006">
          <mc:Choice Requires="x14">
            <control shapeId="8961" r:id="rId30" name="Check Box 769">
              <controlPr defaultSize="0" autoFill="0" autoLine="0" autoPict="0">
                <anchor moveWithCells="1">
                  <from>
                    <xdr:col>32</xdr:col>
                    <xdr:colOff>114300</xdr:colOff>
                    <xdr:row>112</xdr:row>
                    <xdr:rowOff>66675</xdr:rowOff>
                  </from>
                  <to>
                    <xdr:col>34</xdr:col>
                    <xdr:colOff>66675</xdr:colOff>
                    <xdr:row>112</xdr:row>
                    <xdr:rowOff>295275</xdr:rowOff>
                  </to>
                </anchor>
              </controlPr>
            </control>
          </mc:Choice>
        </mc:AlternateContent>
        <mc:AlternateContent xmlns:mc="http://schemas.openxmlformats.org/markup-compatibility/2006">
          <mc:Choice Requires="x14">
            <control shapeId="8962" r:id="rId31" name="Check Box 770">
              <controlPr defaultSize="0" autoFill="0" autoLine="0" autoPict="0">
                <anchor moveWithCells="1">
                  <from>
                    <xdr:col>20</xdr:col>
                    <xdr:colOff>9525</xdr:colOff>
                    <xdr:row>113</xdr:row>
                    <xdr:rowOff>66675</xdr:rowOff>
                  </from>
                  <to>
                    <xdr:col>21</xdr:col>
                    <xdr:colOff>152400</xdr:colOff>
                    <xdr:row>113</xdr:row>
                    <xdr:rowOff>295275</xdr:rowOff>
                  </to>
                </anchor>
              </controlPr>
            </control>
          </mc:Choice>
        </mc:AlternateContent>
        <mc:AlternateContent xmlns:mc="http://schemas.openxmlformats.org/markup-compatibility/2006">
          <mc:Choice Requires="x14">
            <control shapeId="8963" r:id="rId32" name="Check Box 771">
              <controlPr defaultSize="0" autoFill="0" autoLine="0" autoPict="0">
                <anchor moveWithCells="1">
                  <from>
                    <xdr:col>22</xdr:col>
                    <xdr:colOff>9525</xdr:colOff>
                    <xdr:row>113</xdr:row>
                    <xdr:rowOff>66675</xdr:rowOff>
                  </from>
                  <to>
                    <xdr:col>23</xdr:col>
                    <xdr:colOff>152400</xdr:colOff>
                    <xdr:row>113</xdr:row>
                    <xdr:rowOff>295275</xdr:rowOff>
                  </to>
                </anchor>
              </controlPr>
            </control>
          </mc:Choice>
        </mc:AlternateContent>
        <mc:AlternateContent xmlns:mc="http://schemas.openxmlformats.org/markup-compatibility/2006">
          <mc:Choice Requires="x14">
            <control shapeId="8964" r:id="rId33" name="Check Box 772">
              <controlPr defaultSize="0" autoFill="0" autoLine="0" autoPict="0">
                <anchor moveWithCells="1">
                  <from>
                    <xdr:col>24</xdr:col>
                    <xdr:colOff>114300</xdr:colOff>
                    <xdr:row>113</xdr:row>
                    <xdr:rowOff>66675</xdr:rowOff>
                  </from>
                  <to>
                    <xdr:col>26</xdr:col>
                    <xdr:colOff>66675</xdr:colOff>
                    <xdr:row>113</xdr:row>
                    <xdr:rowOff>295275</xdr:rowOff>
                  </to>
                </anchor>
              </controlPr>
            </control>
          </mc:Choice>
        </mc:AlternateContent>
        <mc:AlternateContent xmlns:mc="http://schemas.openxmlformats.org/markup-compatibility/2006">
          <mc:Choice Requires="x14">
            <control shapeId="8965" r:id="rId34" name="Check Box 773">
              <controlPr defaultSize="0" autoFill="0" autoLine="0" autoPict="0">
                <anchor moveWithCells="1">
                  <from>
                    <xdr:col>26</xdr:col>
                    <xdr:colOff>114300</xdr:colOff>
                    <xdr:row>113</xdr:row>
                    <xdr:rowOff>66675</xdr:rowOff>
                  </from>
                  <to>
                    <xdr:col>28</xdr:col>
                    <xdr:colOff>66675</xdr:colOff>
                    <xdr:row>113</xdr:row>
                    <xdr:rowOff>295275</xdr:rowOff>
                  </to>
                </anchor>
              </controlPr>
            </control>
          </mc:Choice>
        </mc:AlternateContent>
        <mc:AlternateContent xmlns:mc="http://schemas.openxmlformats.org/markup-compatibility/2006">
          <mc:Choice Requires="x14">
            <control shapeId="8966" r:id="rId35" name="Check Box 774">
              <controlPr defaultSize="0" autoFill="0" autoLine="0" autoPict="0">
                <anchor moveWithCells="1">
                  <from>
                    <xdr:col>28</xdr:col>
                    <xdr:colOff>114300</xdr:colOff>
                    <xdr:row>113</xdr:row>
                    <xdr:rowOff>66675</xdr:rowOff>
                  </from>
                  <to>
                    <xdr:col>30</xdr:col>
                    <xdr:colOff>66675</xdr:colOff>
                    <xdr:row>113</xdr:row>
                    <xdr:rowOff>295275</xdr:rowOff>
                  </to>
                </anchor>
              </controlPr>
            </control>
          </mc:Choice>
        </mc:AlternateContent>
        <mc:AlternateContent xmlns:mc="http://schemas.openxmlformats.org/markup-compatibility/2006">
          <mc:Choice Requires="x14">
            <control shapeId="8967" r:id="rId36" name="Check Box 775">
              <controlPr defaultSize="0" autoFill="0" autoLine="0" autoPict="0">
                <anchor moveWithCells="1">
                  <from>
                    <xdr:col>30</xdr:col>
                    <xdr:colOff>114300</xdr:colOff>
                    <xdr:row>113</xdr:row>
                    <xdr:rowOff>66675</xdr:rowOff>
                  </from>
                  <to>
                    <xdr:col>32</xdr:col>
                    <xdr:colOff>66675</xdr:colOff>
                    <xdr:row>113</xdr:row>
                    <xdr:rowOff>295275</xdr:rowOff>
                  </to>
                </anchor>
              </controlPr>
            </control>
          </mc:Choice>
        </mc:AlternateContent>
        <mc:AlternateContent xmlns:mc="http://schemas.openxmlformats.org/markup-compatibility/2006">
          <mc:Choice Requires="x14">
            <control shapeId="8968" r:id="rId37" name="Check Box 776">
              <controlPr defaultSize="0" autoFill="0" autoLine="0" autoPict="0">
                <anchor moveWithCells="1">
                  <from>
                    <xdr:col>32</xdr:col>
                    <xdr:colOff>114300</xdr:colOff>
                    <xdr:row>113</xdr:row>
                    <xdr:rowOff>66675</xdr:rowOff>
                  </from>
                  <to>
                    <xdr:col>34</xdr:col>
                    <xdr:colOff>66675</xdr:colOff>
                    <xdr:row>113</xdr:row>
                    <xdr:rowOff>295275</xdr:rowOff>
                  </to>
                </anchor>
              </controlPr>
            </control>
          </mc:Choice>
        </mc:AlternateContent>
        <mc:AlternateContent xmlns:mc="http://schemas.openxmlformats.org/markup-compatibility/2006">
          <mc:Choice Requires="x14">
            <control shapeId="8969" r:id="rId38" name="Check Box 777">
              <controlPr defaultSize="0" autoFill="0" autoLine="0" autoPict="0">
                <anchor moveWithCells="1">
                  <from>
                    <xdr:col>20</xdr:col>
                    <xdr:colOff>9525</xdr:colOff>
                    <xdr:row>114</xdr:row>
                    <xdr:rowOff>66675</xdr:rowOff>
                  </from>
                  <to>
                    <xdr:col>21</xdr:col>
                    <xdr:colOff>152400</xdr:colOff>
                    <xdr:row>114</xdr:row>
                    <xdr:rowOff>295275</xdr:rowOff>
                  </to>
                </anchor>
              </controlPr>
            </control>
          </mc:Choice>
        </mc:AlternateContent>
        <mc:AlternateContent xmlns:mc="http://schemas.openxmlformats.org/markup-compatibility/2006">
          <mc:Choice Requires="x14">
            <control shapeId="8970" r:id="rId39" name="Check Box 778">
              <controlPr defaultSize="0" autoFill="0" autoLine="0" autoPict="0">
                <anchor moveWithCells="1">
                  <from>
                    <xdr:col>22</xdr:col>
                    <xdr:colOff>9525</xdr:colOff>
                    <xdr:row>114</xdr:row>
                    <xdr:rowOff>66675</xdr:rowOff>
                  </from>
                  <to>
                    <xdr:col>23</xdr:col>
                    <xdr:colOff>152400</xdr:colOff>
                    <xdr:row>114</xdr:row>
                    <xdr:rowOff>295275</xdr:rowOff>
                  </to>
                </anchor>
              </controlPr>
            </control>
          </mc:Choice>
        </mc:AlternateContent>
        <mc:AlternateContent xmlns:mc="http://schemas.openxmlformats.org/markup-compatibility/2006">
          <mc:Choice Requires="x14">
            <control shapeId="8971" r:id="rId40" name="Check Box 779">
              <controlPr defaultSize="0" autoFill="0" autoLine="0" autoPict="0">
                <anchor moveWithCells="1">
                  <from>
                    <xdr:col>24</xdr:col>
                    <xdr:colOff>114300</xdr:colOff>
                    <xdr:row>114</xdr:row>
                    <xdr:rowOff>66675</xdr:rowOff>
                  </from>
                  <to>
                    <xdr:col>26</xdr:col>
                    <xdr:colOff>66675</xdr:colOff>
                    <xdr:row>114</xdr:row>
                    <xdr:rowOff>295275</xdr:rowOff>
                  </to>
                </anchor>
              </controlPr>
            </control>
          </mc:Choice>
        </mc:AlternateContent>
        <mc:AlternateContent xmlns:mc="http://schemas.openxmlformats.org/markup-compatibility/2006">
          <mc:Choice Requires="x14">
            <control shapeId="8972" r:id="rId41" name="Check Box 780">
              <controlPr defaultSize="0" autoFill="0" autoLine="0" autoPict="0">
                <anchor moveWithCells="1">
                  <from>
                    <xdr:col>26</xdr:col>
                    <xdr:colOff>114300</xdr:colOff>
                    <xdr:row>114</xdr:row>
                    <xdr:rowOff>66675</xdr:rowOff>
                  </from>
                  <to>
                    <xdr:col>28</xdr:col>
                    <xdr:colOff>66675</xdr:colOff>
                    <xdr:row>114</xdr:row>
                    <xdr:rowOff>295275</xdr:rowOff>
                  </to>
                </anchor>
              </controlPr>
            </control>
          </mc:Choice>
        </mc:AlternateContent>
        <mc:AlternateContent xmlns:mc="http://schemas.openxmlformats.org/markup-compatibility/2006">
          <mc:Choice Requires="x14">
            <control shapeId="8973" r:id="rId42" name="Check Box 781">
              <controlPr defaultSize="0" autoFill="0" autoLine="0" autoPict="0">
                <anchor moveWithCells="1">
                  <from>
                    <xdr:col>28</xdr:col>
                    <xdr:colOff>114300</xdr:colOff>
                    <xdr:row>114</xdr:row>
                    <xdr:rowOff>66675</xdr:rowOff>
                  </from>
                  <to>
                    <xdr:col>30</xdr:col>
                    <xdr:colOff>66675</xdr:colOff>
                    <xdr:row>114</xdr:row>
                    <xdr:rowOff>295275</xdr:rowOff>
                  </to>
                </anchor>
              </controlPr>
            </control>
          </mc:Choice>
        </mc:AlternateContent>
        <mc:AlternateContent xmlns:mc="http://schemas.openxmlformats.org/markup-compatibility/2006">
          <mc:Choice Requires="x14">
            <control shapeId="8974" r:id="rId43" name="Check Box 782">
              <controlPr defaultSize="0" autoFill="0" autoLine="0" autoPict="0">
                <anchor moveWithCells="1">
                  <from>
                    <xdr:col>30</xdr:col>
                    <xdr:colOff>114300</xdr:colOff>
                    <xdr:row>114</xdr:row>
                    <xdr:rowOff>66675</xdr:rowOff>
                  </from>
                  <to>
                    <xdr:col>32</xdr:col>
                    <xdr:colOff>66675</xdr:colOff>
                    <xdr:row>114</xdr:row>
                    <xdr:rowOff>295275</xdr:rowOff>
                  </to>
                </anchor>
              </controlPr>
            </control>
          </mc:Choice>
        </mc:AlternateContent>
        <mc:AlternateContent xmlns:mc="http://schemas.openxmlformats.org/markup-compatibility/2006">
          <mc:Choice Requires="x14">
            <control shapeId="8975" r:id="rId44" name="Check Box 783">
              <controlPr defaultSize="0" autoFill="0" autoLine="0" autoPict="0">
                <anchor moveWithCells="1">
                  <from>
                    <xdr:col>32</xdr:col>
                    <xdr:colOff>114300</xdr:colOff>
                    <xdr:row>114</xdr:row>
                    <xdr:rowOff>66675</xdr:rowOff>
                  </from>
                  <to>
                    <xdr:col>34</xdr:col>
                    <xdr:colOff>66675</xdr:colOff>
                    <xdr:row>114</xdr:row>
                    <xdr:rowOff>295275</xdr:rowOff>
                  </to>
                </anchor>
              </controlPr>
            </control>
          </mc:Choice>
        </mc:AlternateContent>
        <mc:AlternateContent xmlns:mc="http://schemas.openxmlformats.org/markup-compatibility/2006">
          <mc:Choice Requires="x14">
            <control shapeId="8976" r:id="rId45" name="Check Box 784">
              <controlPr defaultSize="0" autoFill="0" autoLine="0" autoPict="0">
                <anchor moveWithCells="1">
                  <from>
                    <xdr:col>20</xdr:col>
                    <xdr:colOff>9525</xdr:colOff>
                    <xdr:row>115</xdr:row>
                    <xdr:rowOff>66675</xdr:rowOff>
                  </from>
                  <to>
                    <xdr:col>21</xdr:col>
                    <xdr:colOff>152400</xdr:colOff>
                    <xdr:row>115</xdr:row>
                    <xdr:rowOff>295275</xdr:rowOff>
                  </to>
                </anchor>
              </controlPr>
            </control>
          </mc:Choice>
        </mc:AlternateContent>
        <mc:AlternateContent xmlns:mc="http://schemas.openxmlformats.org/markup-compatibility/2006">
          <mc:Choice Requires="x14">
            <control shapeId="8977" r:id="rId46" name="Check Box 785">
              <controlPr defaultSize="0" autoFill="0" autoLine="0" autoPict="0">
                <anchor moveWithCells="1">
                  <from>
                    <xdr:col>22</xdr:col>
                    <xdr:colOff>9525</xdr:colOff>
                    <xdr:row>115</xdr:row>
                    <xdr:rowOff>66675</xdr:rowOff>
                  </from>
                  <to>
                    <xdr:col>23</xdr:col>
                    <xdr:colOff>152400</xdr:colOff>
                    <xdr:row>115</xdr:row>
                    <xdr:rowOff>295275</xdr:rowOff>
                  </to>
                </anchor>
              </controlPr>
            </control>
          </mc:Choice>
        </mc:AlternateContent>
        <mc:AlternateContent xmlns:mc="http://schemas.openxmlformats.org/markup-compatibility/2006">
          <mc:Choice Requires="x14">
            <control shapeId="8978" r:id="rId47" name="Check Box 786">
              <controlPr defaultSize="0" autoFill="0" autoLine="0" autoPict="0">
                <anchor moveWithCells="1">
                  <from>
                    <xdr:col>24</xdr:col>
                    <xdr:colOff>114300</xdr:colOff>
                    <xdr:row>115</xdr:row>
                    <xdr:rowOff>66675</xdr:rowOff>
                  </from>
                  <to>
                    <xdr:col>26</xdr:col>
                    <xdr:colOff>66675</xdr:colOff>
                    <xdr:row>115</xdr:row>
                    <xdr:rowOff>295275</xdr:rowOff>
                  </to>
                </anchor>
              </controlPr>
            </control>
          </mc:Choice>
        </mc:AlternateContent>
        <mc:AlternateContent xmlns:mc="http://schemas.openxmlformats.org/markup-compatibility/2006">
          <mc:Choice Requires="x14">
            <control shapeId="8979" r:id="rId48" name="Check Box 787">
              <controlPr defaultSize="0" autoFill="0" autoLine="0" autoPict="0">
                <anchor moveWithCells="1">
                  <from>
                    <xdr:col>26</xdr:col>
                    <xdr:colOff>114300</xdr:colOff>
                    <xdr:row>115</xdr:row>
                    <xdr:rowOff>66675</xdr:rowOff>
                  </from>
                  <to>
                    <xdr:col>28</xdr:col>
                    <xdr:colOff>66675</xdr:colOff>
                    <xdr:row>115</xdr:row>
                    <xdr:rowOff>295275</xdr:rowOff>
                  </to>
                </anchor>
              </controlPr>
            </control>
          </mc:Choice>
        </mc:AlternateContent>
        <mc:AlternateContent xmlns:mc="http://schemas.openxmlformats.org/markup-compatibility/2006">
          <mc:Choice Requires="x14">
            <control shapeId="8981" r:id="rId49" name="Check Box 789">
              <controlPr defaultSize="0" autoFill="0" autoLine="0" autoPict="0">
                <anchor moveWithCells="1">
                  <from>
                    <xdr:col>30</xdr:col>
                    <xdr:colOff>114300</xdr:colOff>
                    <xdr:row>115</xdr:row>
                    <xdr:rowOff>66675</xdr:rowOff>
                  </from>
                  <to>
                    <xdr:col>32</xdr:col>
                    <xdr:colOff>66675</xdr:colOff>
                    <xdr:row>115</xdr:row>
                    <xdr:rowOff>295275</xdr:rowOff>
                  </to>
                </anchor>
              </controlPr>
            </control>
          </mc:Choice>
        </mc:AlternateContent>
        <mc:AlternateContent xmlns:mc="http://schemas.openxmlformats.org/markup-compatibility/2006">
          <mc:Choice Requires="x14">
            <control shapeId="8980" r:id="rId50" name="Check Box 788">
              <controlPr defaultSize="0" autoFill="0" autoLine="0" autoPict="0">
                <anchor moveWithCells="1">
                  <from>
                    <xdr:col>28</xdr:col>
                    <xdr:colOff>114300</xdr:colOff>
                    <xdr:row>115</xdr:row>
                    <xdr:rowOff>66675</xdr:rowOff>
                  </from>
                  <to>
                    <xdr:col>30</xdr:col>
                    <xdr:colOff>66675</xdr:colOff>
                    <xdr:row>115</xdr:row>
                    <xdr:rowOff>295275</xdr:rowOff>
                  </to>
                </anchor>
              </controlPr>
            </control>
          </mc:Choice>
        </mc:AlternateContent>
        <mc:AlternateContent xmlns:mc="http://schemas.openxmlformats.org/markup-compatibility/2006">
          <mc:Choice Requires="x14">
            <control shapeId="8982" r:id="rId51" name="Check Box 790">
              <controlPr defaultSize="0" autoFill="0" autoLine="0" autoPict="0">
                <anchor moveWithCells="1">
                  <from>
                    <xdr:col>32</xdr:col>
                    <xdr:colOff>114300</xdr:colOff>
                    <xdr:row>115</xdr:row>
                    <xdr:rowOff>66675</xdr:rowOff>
                  </from>
                  <to>
                    <xdr:col>34</xdr:col>
                    <xdr:colOff>66675</xdr:colOff>
                    <xdr:row>115</xdr:row>
                    <xdr:rowOff>295275</xdr:rowOff>
                  </to>
                </anchor>
              </controlPr>
            </control>
          </mc:Choice>
        </mc:AlternateContent>
        <mc:AlternateContent xmlns:mc="http://schemas.openxmlformats.org/markup-compatibility/2006">
          <mc:Choice Requires="x14">
            <control shapeId="8983" r:id="rId52" name="Check Box 791">
              <controlPr defaultSize="0" autoFill="0" autoLine="0" autoPict="0">
                <anchor moveWithCells="1">
                  <from>
                    <xdr:col>20</xdr:col>
                    <xdr:colOff>9525</xdr:colOff>
                    <xdr:row>116</xdr:row>
                    <xdr:rowOff>66675</xdr:rowOff>
                  </from>
                  <to>
                    <xdr:col>21</xdr:col>
                    <xdr:colOff>152400</xdr:colOff>
                    <xdr:row>116</xdr:row>
                    <xdr:rowOff>295275</xdr:rowOff>
                  </to>
                </anchor>
              </controlPr>
            </control>
          </mc:Choice>
        </mc:AlternateContent>
        <mc:AlternateContent xmlns:mc="http://schemas.openxmlformats.org/markup-compatibility/2006">
          <mc:Choice Requires="x14">
            <control shapeId="8984" r:id="rId53" name="Check Box 792">
              <controlPr defaultSize="0" autoFill="0" autoLine="0" autoPict="0">
                <anchor moveWithCells="1">
                  <from>
                    <xdr:col>22</xdr:col>
                    <xdr:colOff>9525</xdr:colOff>
                    <xdr:row>116</xdr:row>
                    <xdr:rowOff>66675</xdr:rowOff>
                  </from>
                  <to>
                    <xdr:col>23</xdr:col>
                    <xdr:colOff>152400</xdr:colOff>
                    <xdr:row>116</xdr:row>
                    <xdr:rowOff>295275</xdr:rowOff>
                  </to>
                </anchor>
              </controlPr>
            </control>
          </mc:Choice>
        </mc:AlternateContent>
        <mc:AlternateContent xmlns:mc="http://schemas.openxmlformats.org/markup-compatibility/2006">
          <mc:Choice Requires="x14">
            <control shapeId="8985" r:id="rId54" name="Check Box 793">
              <controlPr defaultSize="0" autoFill="0" autoLine="0" autoPict="0">
                <anchor moveWithCells="1">
                  <from>
                    <xdr:col>24</xdr:col>
                    <xdr:colOff>114300</xdr:colOff>
                    <xdr:row>116</xdr:row>
                    <xdr:rowOff>66675</xdr:rowOff>
                  </from>
                  <to>
                    <xdr:col>26</xdr:col>
                    <xdr:colOff>66675</xdr:colOff>
                    <xdr:row>116</xdr:row>
                    <xdr:rowOff>295275</xdr:rowOff>
                  </to>
                </anchor>
              </controlPr>
            </control>
          </mc:Choice>
        </mc:AlternateContent>
        <mc:AlternateContent xmlns:mc="http://schemas.openxmlformats.org/markup-compatibility/2006">
          <mc:Choice Requires="x14">
            <control shapeId="8986" r:id="rId55" name="Check Box 794">
              <controlPr defaultSize="0" autoFill="0" autoLine="0" autoPict="0">
                <anchor moveWithCells="1">
                  <from>
                    <xdr:col>26</xdr:col>
                    <xdr:colOff>114300</xdr:colOff>
                    <xdr:row>116</xdr:row>
                    <xdr:rowOff>66675</xdr:rowOff>
                  </from>
                  <to>
                    <xdr:col>28</xdr:col>
                    <xdr:colOff>66675</xdr:colOff>
                    <xdr:row>116</xdr:row>
                    <xdr:rowOff>295275</xdr:rowOff>
                  </to>
                </anchor>
              </controlPr>
            </control>
          </mc:Choice>
        </mc:AlternateContent>
        <mc:AlternateContent xmlns:mc="http://schemas.openxmlformats.org/markup-compatibility/2006">
          <mc:Choice Requires="x14">
            <control shapeId="8987" r:id="rId56" name="Check Box 795">
              <controlPr defaultSize="0" autoFill="0" autoLine="0" autoPict="0">
                <anchor moveWithCells="1">
                  <from>
                    <xdr:col>28</xdr:col>
                    <xdr:colOff>114300</xdr:colOff>
                    <xdr:row>116</xdr:row>
                    <xdr:rowOff>66675</xdr:rowOff>
                  </from>
                  <to>
                    <xdr:col>30</xdr:col>
                    <xdr:colOff>66675</xdr:colOff>
                    <xdr:row>116</xdr:row>
                    <xdr:rowOff>295275</xdr:rowOff>
                  </to>
                </anchor>
              </controlPr>
            </control>
          </mc:Choice>
        </mc:AlternateContent>
        <mc:AlternateContent xmlns:mc="http://schemas.openxmlformats.org/markup-compatibility/2006">
          <mc:Choice Requires="x14">
            <control shapeId="8988" r:id="rId57" name="Check Box 796">
              <controlPr defaultSize="0" autoFill="0" autoLine="0" autoPict="0">
                <anchor moveWithCells="1">
                  <from>
                    <xdr:col>30</xdr:col>
                    <xdr:colOff>114300</xdr:colOff>
                    <xdr:row>116</xdr:row>
                    <xdr:rowOff>66675</xdr:rowOff>
                  </from>
                  <to>
                    <xdr:col>32</xdr:col>
                    <xdr:colOff>66675</xdr:colOff>
                    <xdr:row>116</xdr:row>
                    <xdr:rowOff>295275</xdr:rowOff>
                  </to>
                </anchor>
              </controlPr>
            </control>
          </mc:Choice>
        </mc:AlternateContent>
        <mc:AlternateContent xmlns:mc="http://schemas.openxmlformats.org/markup-compatibility/2006">
          <mc:Choice Requires="x14">
            <control shapeId="8989" r:id="rId58" name="Check Box 797">
              <controlPr defaultSize="0" autoFill="0" autoLine="0" autoPict="0">
                <anchor moveWithCells="1">
                  <from>
                    <xdr:col>32</xdr:col>
                    <xdr:colOff>114300</xdr:colOff>
                    <xdr:row>116</xdr:row>
                    <xdr:rowOff>66675</xdr:rowOff>
                  </from>
                  <to>
                    <xdr:col>34</xdr:col>
                    <xdr:colOff>66675</xdr:colOff>
                    <xdr:row>116</xdr:row>
                    <xdr:rowOff>295275</xdr:rowOff>
                  </to>
                </anchor>
              </controlPr>
            </control>
          </mc:Choice>
        </mc:AlternateContent>
        <mc:AlternateContent xmlns:mc="http://schemas.openxmlformats.org/markup-compatibility/2006">
          <mc:Choice Requires="x14">
            <control shapeId="8990" r:id="rId59" name="Check Box 798">
              <controlPr defaultSize="0" autoFill="0" autoLine="0" autoPict="0">
                <anchor moveWithCells="1">
                  <from>
                    <xdr:col>20</xdr:col>
                    <xdr:colOff>9525</xdr:colOff>
                    <xdr:row>117</xdr:row>
                    <xdr:rowOff>66675</xdr:rowOff>
                  </from>
                  <to>
                    <xdr:col>21</xdr:col>
                    <xdr:colOff>152400</xdr:colOff>
                    <xdr:row>117</xdr:row>
                    <xdr:rowOff>295275</xdr:rowOff>
                  </to>
                </anchor>
              </controlPr>
            </control>
          </mc:Choice>
        </mc:AlternateContent>
        <mc:AlternateContent xmlns:mc="http://schemas.openxmlformats.org/markup-compatibility/2006">
          <mc:Choice Requires="x14">
            <control shapeId="8991" r:id="rId60" name="Check Box 799">
              <controlPr defaultSize="0" autoFill="0" autoLine="0" autoPict="0">
                <anchor moveWithCells="1">
                  <from>
                    <xdr:col>22</xdr:col>
                    <xdr:colOff>9525</xdr:colOff>
                    <xdr:row>117</xdr:row>
                    <xdr:rowOff>66675</xdr:rowOff>
                  </from>
                  <to>
                    <xdr:col>23</xdr:col>
                    <xdr:colOff>152400</xdr:colOff>
                    <xdr:row>117</xdr:row>
                    <xdr:rowOff>295275</xdr:rowOff>
                  </to>
                </anchor>
              </controlPr>
            </control>
          </mc:Choice>
        </mc:AlternateContent>
        <mc:AlternateContent xmlns:mc="http://schemas.openxmlformats.org/markup-compatibility/2006">
          <mc:Choice Requires="x14">
            <control shapeId="8992" r:id="rId61" name="Check Box 800">
              <controlPr defaultSize="0" autoFill="0" autoLine="0" autoPict="0">
                <anchor moveWithCells="1">
                  <from>
                    <xdr:col>24</xdr:col>
                    <xdr:colOff>114300</xdr:colOff>
                    <xdr:row>117</xdr:row>
                    <xdr:rowOff>66675</xdr:rowOff>
                  </from>
                  <to>
                    <xdr:col>26</xdr:col>
                    <xdr:colOff>66675</xdr:colOff>
                    <xdr:row>117</xdr:row>
                    <xdr:rowOff>295275</xdr:rowOff>
                  </to>
                </anchor>
              </controlPr>
            </control>
          </mc:Choice>
        </mc:AlternateContent>
        <mc:AlternateContent xmlns:mc="http://schemas.openxmlformats.org/markup-compatibility/2006">
          <mc:Choice Requires="x14">
            <control shapeId="8993" r:id="rId62" name="Check Box 801">
              <controlPr defaultSize="0" autoFill="0" autoLine="0" autoPict="0">
                <anchor moveWithCells="1">
                  <from>
                    <xdr:col>26</xdr:col>
                    <xdr:colOff>114300</xdr:colOff>
                    <xdr:row>117</xdr:row>
                    <xdr:rowOff>66675</xdr:rowOff>
                  </from>
                  <to>
                    <xdr:col>28</xdr:col>
                    <xdr:colOff>66675</xdr:colOff>
                    <xdr:row>117</xdr:row>
                    <xdr:rowOff>295275</xdr:rowOff>
                  </to>
                </anchor>
              </controlPr>
            </control>
          </mc:Choice>
        </mc:AlternateContent>
        <mc:AlternateContent xmlns:mc="http://schemas.openxmlformats.org/markup-compatibility/2006">
          <mc:Choice Requires="x14">
            <control shapeId="8994" r:id="rId63" name="Check Box 802">
              <controlPr defaultSize="0" autoFill="0" autoLine="0" autoPict="0">
                <anchor moveWithCells="1">
                  <from>
                    <xdr:col>28</xdr:col>
                    <xdr:colOff>114300</xdr:colOff>
                    <xdr:row>117</xdr:row>
                    <xdr:rowOff>66675</xdr:rowOff>
                  </from>
                  <to>
                    <xdr:col>30</xdr:col>
                    <xdr:colOff>66675</xdr:colOff>
                    <xdr:row>117</xdr:row>
                    <xdr:rowOff>295275</xdr:rowOff>
                  </to>
                </anchor>
              </controlPr>
            </control>
          </mc:Choice>
        </mc:AlternateContent>
        <mc:AlternateContent xmlns:mc="http://schemas.openxmlformats.org/markup-compatibility/2006">
          <mc:Choice Requires="x14">
            <control shapeId="8995" r:id="rId64" name="Check Box 803">
              <controlPr defaultSize="0" autoFill="0" autoLine="0" autoPict="0">
                <anchor moveWithCells="1">
                  <from>
                    <xdr:col>30</xdr:col>
                    <xdr:colOff>114300</xdr:colOff>
                    <xdr:row>117</xdr:row>
                    <xdr:rowOff>66675</xdr:rowOff>
                  </from>
                  <to>
                    <xdr:col>32</xdr:col>
                    <xdr:colOff>66675</xdr:colOff>
                    <xdr:row>117</xdr:row>
                    <xdr:rowOff>295275</xdr:rowOff>
                  </to>
                </anchor>
              </controlPr>
            </control>
          </mc:Choice>
        </mc:AlternateContent>
        <mc:AlternateContent xmlns:mc="http://schemas.openxmlformats.org/markup-compatibility/2006">
          <mc:Choice Requires="x14">
            <control shapeId="8996" r:id="rId65" name="Check Box 804">
              <controlPr defaultSize="0" autoFill="0" autoLine="0" autoPict="0">
                <anchor moveWithCells="1">
                  <from>
                    <xdr:col>32</xdr:col>
                    <xdr:colOff>114300</xdr:colOff>
                    <xdr:row>117</xdr:row>
                    <xdr:rowOff>66675</xdr:rowOff>
                  </from>
                  <to>
                    <xdr:col>34</xdr:col>
                    <xdr:colOff>66675</xdr:colOff>
                    <xdr:row>117</xdr:row>
                    <xdr:rowOff>295275</xdr:rowOff>
                  </to>
                </anchor>
              </controlPr>
            </control>
          </mc:Choice>
        </mc:AlternateContent>
        <mc:AlternateContent xmlns:mc="http://schemas.openxmlformats.org/markup-compatibility/2006">
          <mc:Choice Requires="x14">
            <control shapeId="8997" r:id="rId66" name="Check Box 805">
              <controlPr defaultSize="0" autoFill="0" autoLine="0" autoPict="0">
                <anchor moveWithCells="1">
                  <from>
                    <xdr:col>20</xdr:col>
                    <xdr:colOff>9525</xdr:colOff>
                    <xdr:row>118</xdr:row>
                    <xdr:rowOff>66675</xdr:rowOff>
                  </from>
                  <to>
                    <xdr:col>21</xdr:col>
                    <xdr:colOff>152400</xdr:colOff>
                    <xdr:row>118</xdr:row>
                    <xdr:rowOff>295275</xdr:rowOff>
                  </to>
                </anchor>
              </controlPr>
            </control>
          </mc:Choice>
        </mc:AlternateContent>
        <mc:AlternateContent xmlns:mc="http://schemas.openxmlformats.org/markup-compatibility/2006">
          <mc:Choice Requires="x14">
            <control shapeId="8998" r:id="rId67" name="Check Box 806">
              <controlPr defaultSize="0" autoFill="0" autoLine="0" autoPict="0">
                <anchor moveWithCells="1">
                  <from>
                    <xdr:col>22</xdr:col>
                    <xdr:colOff>9525</xdr:colOff>
                    <xdr:row>118</xdr:row>
                    <xdr:rowOff>66675</xdr:rowOff>
                  </from>
                  <to>
                    <xdr:col>23</xdr:col>
                    <xdr:colOff>152400</xdr:colOff>
                    <xdr:row>118</xdr:row>
                    <xdr:rowOff>295275</xdr:rowOff>
                  </to>
                </anchor>
              </controlPr>
            </control>
          </mc:Choice>
        </mc:AlternateContent>
        <mc:AlternateContent xmlns:mc="http://schemas.openxmlformats.org/markup-compatibility/2006">
          <mc:Choice Requires="x14">
            <control shapeId="8999" r:id="rId68" name="Check Box 807">
              <controlPr defaultSize="0" autoFill="0" autoLine="0" autoPict="0">
                <anchor moveWithCells="1">
                  <from>
                    <xdr:col>24</xdr:col>
                    <xdr:colOff>114300</xdr:colOff>
                    <xdr:row>118</xdr:row>
                    <xdr:rowOff>66675</xdr:rowOff>
                  </from>
                  <to>
                    <xdr:col>26</xdr:col>
                    <xdr:colOff>66675</xdr:colOff>
                    <xdr:row>118</xdr:row>
                    <xdr:rowOff>295275</xdr:rowOff>
                  </to>
                </anchor>
              </controlPr>
            </control>
          </mc:Choice>
        </mc:AlternateContent>
        <mc:AlternateContent xmlns:mc="http://schemas.openxmlformats.org/markup-compatibility/2006">
          <mc:Choice Requires="x14">
            <control shapeId="9000" r:id="rId69" name="Check Box 808">
              <controlPr defaultSize="0" autoFill="0" autoLine="0" autoPict="0">
                <anchor moveWithCells="1">
                  <from>
                    <xdr:col>26</xdr:col>
                    <xdr:colOff>114300</xdr:colOff>
                    <xdr:row>118</xdr:row>
                    <xdr:rowOff>66675</xdr:rowOff>
                  </from>
                  <to>
                    <xdr:col>28</xdr:col>
                    <xdr:colOff>66675</xdr:colOff>
                    <xdr:row>118</xdr:row>
                    <xdr:rowOff>295275</xdr:rowOff>
                  </to>
                </anchor>
              </controlPr>
            </control>
          </mc:Choice>
        </mc:AlternateContent>
        <mc:AlternateContent xmlns:mc="http://schemas.openxmlformats.org/markup-compatibility/2006">
          <mc:Choice Requires="x14">
            <control shapeId="9001" r:id="rId70" name="Check Box 809">
              <controlPr defaultSize="0" autoFill="0" autoLine="0" autoPict="0">
                <anchor moveWithCells="1">
                  <from>
                    <xdr:col>28</xdr:col>
                    <xdr:colOff>114300</xdr:colOff>
                    <xdr:row>118</xdr:row>
                    <xdr:rowOff>66675</xdr:rowOff>
                  </from>
                  <to>
                    <xdr:col>30</xdr:col>
                    <xdr:colOff>66675</xdr:colOff>
                    <xdr:row>118</xdr:row>
                    <xdr:rowOff>295275</xdr:rowOff>
                  </to>
                </anchor>
              </controlPr>
            </control>
          </mc:Choice>
        </mc:AlternateContent>
        <mc:AlternateContent xmlns:mc="http://schemas.openxmlformats.org/markup-compatibility/2006">
          <mc:Choice Requires="x14">
            <control shapeId="9002" r:id="rId71" name="Check Box 810">
              <controlPr defaultSize="0" autoFill="0" autoLine="0" autoPict="0">
                <anchor moveWithCells="1">
                  <from>
                    <xdr:col>30</xdr:col>
                    <xdr:colOff>114300</xdr:colOff>
                    <xdr:row>118</xdr:row>
                    <xdr:rowOff>66675</xdr:rowOff>
                  </from>
                  <to>
                    <xdr:col>32</xdr:col>
                    <xdr:colOff>66675</xdr:colOff>
                    <xdr:row>118</xdr:row>
                    <xdr:rowOff>295275</xdr:rowOff>
                  </to>
                </anchor>
              </controlPr>
            </control>
          </mc:Choice>
        </mc:AlternateContent>
        <mc:AlternateContent xmlns:mc="http://schemas.openxmlformats.org/markup-compatibility/2006">
          <mc:Choice Requires="x14">
            <control shapeId="9003" r:id="rId72" name="Check Box 811">
              <controlPr defaultSize="0" autoFill="0" autoLine="0" autoPict="0">
                <anchor moveWithCells="1">
                  <from>
                    <xdr:col>32</xdr:col>
                    <xdr:colOff>114300</xdr:colOff>
                    <xdr:row>118</xdr:row>
                    <xdr:rowOff>66675</xdr:rowOff>
                  </from>
                  <to>
                    <xdr:col>34</xdr:col>
                    <xdr:colOff>66675</xdr:colOff>
                    <xdr:row>118</xdr:row>
                    <xdr:rowOff>295275</xdr:rowOff>
                  </to>
                </anchor>
              </controlPr>
            </control>
          </mc:Choice>
        </mc:AlternateContent>
        <mc:AlternateContent xmlns:mc="http://schemas.openxmlformats.org/markup-compatibility/2006">
          <mc:Choice Requires="x14">
            <control shapeId="9004" r:id="rId73" name="Check Box 812">
              <controlPr defaultSize="0" autoFill="0" autoLine="0" autoPict="0">
                <anchor moveWithCells="1">
                  <from>
                    <xdr:col>20</xdr:col>
                    <xdr:colOff>9525</xdr:colOff>
                    <xdr:row>119</xdr:row>
                    <xdr:rowOff>66675</xdr:rowOff>
                  </from>
                  <to>
                    <xdr:col>21</xdr:col>
                    <xdr:colOff>152400</xdr:colOff>
                    <xdr:row>119</xdr:row>
                    <xdr:rowOff>295275</xdr:rowOff>
                  </to>
                </anchor>
              </controlPr>
            </control>
          </mc:Choice>
        </mc:AlternateContent>
        <mc:AlternateContent xmlns:mc="http://schemas.openxmlformats.org/markup-compatibility/2006">
          <mc:Choice Requires="x14">
            <control shapeId="9005" r:id="rId74" name="Check Box 813">
              <controlPr defaultSize="0" autoFill="0" autoLine="0" autoPict="0">
                <anchor moveWithCells="1">
                  <from>
                    <xdr:col>22</xdr:col>
                    <xdr:colOff>9525</xdr:colOff>
                    <xdr:row>119</xdr:row>
                    <xdr:rowOff>66675</xdr:rowOff>
                  </from>
                  <to>
                    <xdr:col>23</xdr:col>
                    <xdr:colOff>152400</xdr:colOff>
                    <xdr:row>119</xdr:row>
                    <xdr:rowOff>295275</xdr:rowOff>
                  </to>
                </anchor>
              </controlPr>
            </control>
          </mc:Choice>
        </mc:AlternateContent>
        <mc:AlternateContent xmlns:mc="http://schemas.openxmlformats.org/markup-compatibility/2006">
          <mc:Choice Requires="x14">
            <control shapeId="9006" r:id="rId75" name="Check Box 814">
              <controlPr defaultSize="0" autoFill="0" autoLine="0" autoPict="0">
                <anchor moveWithCells="1">
                  <from>
                    <xdr:col>24</xdr:col>
                    <xdr:colOff>114300</xdr:colOff>
                    <xdr:row>119</xdr:row>
                    <xdr:rowOff>66675</xdr:rowOff>
                  </from>
                  <to>
                    <xdr:col>26</xdr:col>
                    <xdr:colOff>66675</xdr:colOff>
                    <xdr:row>119</xdr:row>
                    <xdr:rowOff>295275</xdr:rowOff>
                  </to>
                </anchor>
              </controlPr>
            </control>
          </mc:Choice>
        </mc:AlternateContent>
        <mc:AlternateContent xmlns:mc="http://schemas.openxmlformats.org/markup-compatibility/2006">
          <mc:Choice Requires="x14">
            <control shapeId="9007" r:id="rId76" name="Check Box 815">
              <controlPr defaultSize="0" autoFill="0" autoLine="0" autoPict="0">
                <anchor moveWithCells="1">
                  <from>
                    <xdr:col>26</xdr:col>
                    <xdr:colOff>114300</xdr:colOff>
                    <xdr:row>119</xdr:row>
                    <xdr:rowOff>66675</xdr:rowOff>
                  </from>
                  <to>
                    <xdr:col>28</xdr:col>
                    <xdr:colOff>66675</xdr:colOff>
                    <xdr:row>119</xdr:row>
                    <xdr:rowOff>295275</xdr:rowOff>
                  </to>
                </anchor>
              </controlPr>
            </control>
          </mc:Choice>
        </mc:AlternateContent>
        <mc:AlternateContent xmlns:mc="http://schemas.openxmlformats.org/markup-compatibility/2006">
          <mc:Choice Requires="x14">
            <control shapeId="9008" r:id="rId77" name="Check Box 816">
              <controlPr defaultSize="0" autoFill="0" autoLine="0" autoPict="0">
                <anchor moveWithCells="1">
                  <from>
                    <xdr:col>28</xdr:col>
                    <xdr:colOff>114300</xdr:colOff>
                    <xdr:row>119</xdr:row>
                    <xdr:rowOff>66675</xdr:rowOff>
                  </from>
                  <to>
                    <xdr:col>30</xdr:col>
                    <xdr:colOff>66675</xdr:colOff>
                    <xdr:row>119</xdr:row>
                    <xdr:rowOff>295275</xdr:rowOff>
                  </to>
                </anchor>
              </controlPr>
            </control>
          </mc:Choice>
        </mc:AlternateContent>
        <mc:AlternateContent xmlns:mc="http://schemas.openxmlformats.org/markup-compatibility/2006">
          <mc:Choice Requires="x14">
            <control shapeId="9009" r:id="rId78" name="Check Box 817">
              <controlPr defaultSize="0" autoFill="0" autoLine="0" autoPict="0">
                <anchor moveWithCells="1">
                  <from>
                    <xdr:col>30</xdr:col>
                    <xdr:colOff>114300</xdr:colOff>
                    <xdr:row>119</xdr:row>
                    <xdr:rowOff>66675</xdr:rowOff>
                  </from>
                  <to>
                    <xdr:col>32</xdr:col>
                    <xdr:colOff>66675</xdr:colOff>
                    <xdr:row>119</xdr:row>
                    <xdr:rowOff>295275</xdr:rowOff>
                  </to>
                </anchor>
              </controlPr>
            </control>
          </mc:Choice>
        </mc:AlternateContent>
        <mc:AlternateContent xmlns:mc="http://schemas.openxmlformats.org/markup-compatibility/2006">
          <mc:Choice Requires="x14">
            <control shapeId="9010" r:id="rId79" name="Check Box 818">
              <controlPr defaultSize="0" autoFill="0" autoLine="0" autoPict="0">
                <anchor moveWithCells="1">
                  <from>
                    <xdr:col>32</xdr:col>
                    <xdr:colOff>114300</xdr:colOff>
                    <xdr:row>119</xdr:row>
                    <xdr:rowOff>66675</xdr:rowOff>
                  </from>
                  <to>
                    <xdr:col>34</xdr:col>
                    <xdr:colOff>66675</xdr:colOff>
                    <xdr:row>119</xdr:row>
                    <xdr:rowOff>295275</xdr:rowOff>
                  </to>
                </anchor>
              </controlPr>
            </control>
          </mc:Choice>
        </mc:AlternateContent>
        <mc:AlternateContent xmlns:mc="http://schemas.openxmlformats.org/markup-compatibility/2006">
          <mc:Choice Requires="x14">
            <control shapeId="9011" r:id="rId80" name="Check Box 819">
              <controlPr defaultSize="0" autoFill="0" autoLine="0" autoPict="0">
                <anchor moveWithCells="1">
                  <from>
                    <xdr:col>28</xdr:col>
                    <xdr:colOff>161925</xdr:colOff>
                    <xdr:row>127</xdr:row>
                    <xdr:rowOff>38100</xdr:rowOff>
                  </from>
                  <to>
                    <xdr:col>30</xdr:col>
                    <xdr:colOff>123825</xdr:colOff>
                    <xdr:row>127</xdr:row>
                    <xdr:rowOff>247650</xdr:rowOff>
                  </to>
                </anchor>
              </controlPr>
            </control>
          </mc:Choice>
        </mc:AlternateContent>
        <mc:AlternateContent xmlns:mc="http://schemas.openxmlformats.org/markup-compatibility/2006">
          <mc:Choice Requires="x14">
            <control shapeId="9012" r:id="rId81" name="Check Box 820">
              <controlPr defaultSize="0" autoFill="0" autoLine="0" autoPict="0">
                <anchor moveWithCells="1">
                  <from>
                    <xdr:col>30</xdr:col>
                    <xdr:colOff>152400</xdr:colOff>
                    <xdr:row>127</xdr:row>
                    <xdr:rowOff>38100</xdr:rowOff>
                  </from>
                  <to>
                    <xdr:col>32</xdr:col>
                    <xdr:colOff>114300</xdr:colOff>
                    <xdr:row>127</xdr:row>
                    <xdr:rowOff>247650</xdr:rowOff>
                  </to>
                </anchor>
              </controlPr>
            </control>
          </mc:Choice>
        </mc:AlternateContent>
        <mc:AlternateContent xmlns:mc="http://schemas.openxmlformats.org/markup-compatibility/2006">
          <mc:Choice Requires="x14">
            <control shapeId="9013" r:id="rId82" name="Check Box 821">
              <controlPr defaultSize="0" autoFill="0" autoLine="0" autoPict="0">
                <anchor moveWithCells="1">
                  <from>
                    <xdr:col>28</xdr:col>
                    <xdr:colOff>161925</xdr:colOff>
                    <xdr:row>128</xdr:row>
                    <xdr:rowOff>38100</xdr:rowOff>
                  </from>
                  <to>
                    <xdr:col>30</xdr:col>
                    <xdr:colOff>114300</xdr:colOff>
                    <xdr:row>129</xdr:row>
                    <xdr:rowOff>9525</xdr:rowOff>
                  </to>
                </anchor>
              </controlPr>
            </control>
          </mc:Choice>
        </mc:AlternateContent>
        <mc:AlternateContent xmlns:mc="http://schemas.openxmlformats.org/markup-compatibility/2006">
          <mc:Choice Requires="x14">
            <control shapeId="9014" r:id="rId83" name="Check Box 822">
              <controlPr defaultSize="0" autoFill="0" autoLine="0" autoPict="0">
                <anchor moveWithCells="1">
                  <from>
                    <xdr:col>30</xdr:col>
                    <xdr:colOff>152400</xdr:colOff>
                    <xdr:row>128</xdr:row>
                    <xdr:rowOff>38100</xdr:rowOff>
                  </from>
                  <to>
                    <xdr:col>32</xdr:col>
                    <xdr:colOff>104775</xdr:colOff>
                    <xdr:row>129</xdr:row>
                    <xdr:rowOff>9525</xdr:rowOff>
                  </to>
                </anchor>
              </controlPr>
            </control>
          </mc:Choice>
        </mc:AlternateContent>
        <mc:AlternateContent xmlns:mc="http://schemas.openxmlformats.org/markup-compatibility/2006">
          <mc:Choice Requires="x14">
            <control shapeId="9015" r:id="rId84" name="Check Box 823">
              <controlPr defaultSize="0" autoFill="0" autoLine="0" autoPict="0">
                <anchor moveWithCells="1">
                  <from>
                    <xdr:col>28</xdr:col>
                    <xdr:colOff>161925</xdr:colOff>
                    <xdr:row>129</xdr:row>
                    <xdr:rowOff>38100</xdr:rowOff>
                  </from>
                  <to>
                    <xdr:col>30</xdr:col>
                    <xdr:colOff>114300</xdr:colOff>
                    <xdr:row>130</xdr:row>
                    <xdr:rowOff>9525</xdr:rowOff>
                  </to>
                </anchor>
              </controlPr>
            </control>
          </mc:Choice>
        </mc:AlternateContent>
        <mc:AlternateContent xmlns:mc="http://schemas.openxmlformats.org/markup-compatibility/2006">
          <mc:Choice Requires="x14">
            <control shapeId="9016" r:id="rId85" name="Check Box 824">
              <controlPr defaultSize="0" autoFill="0" autoLine="0" autoPict="0">
                <anchor moveWithCells="1">
                  <from>
                    <xdr:col>30</xdr:col>
                    <xdr:colOff>152400</xdr:colOff>
                    <xdr:row>129</xdr:row>
                    <xdr:rowOff>38100</xdr:rowOff>
                  </from>
                  <to>
                    <xdr:col>32</xdr:col>
                    <xdr:colOff>104775</xdr:colOff>
                    <xdr:row>130</xdr:row>
                    <xdr:rowOff>9525</xdr:rowOff>
                  </to>
                </anchor>
              </controlPr>
            </control>
          </mc:Choice>
        </mc:AlternateContent>
        <mc:AlternateContent xmlns:mc="http://schemas.openxmlformats.org/markup-compatibility/2006">
          <mc:Choice Requires="x14">
            <control shapeId="9017" r:id="rId86" name="Check Box 825">
              <controlPr defaultSize="0" autoFill="0" autoLine="0" autoPict="0">
                <anchor moveWithCells="1">
                  <from>
                    <xdr:col>28</xdr:col>
                    <xdr:colOff>161925</xdr:colOff>
                    <xdr:row>130</xdr:row>
                    <xdr:rowOff>38100</xdr:rowOff>
                  </from>
                  <to>
                    <xdr:col>30</xdr:col>
                    <xdr:colOff>114300</xdr:colOff>
                    <xdr:row>131</xdr:row>
                    <xdr:rowOff>9525</xdr:rowOff>
                  </to>
                </anchor>
              </controlPr>
            </control>
          </mc:Choice>
        </mc:AlternateContent>
        <mc:AlternateContent xmlns:mc="http://schemas.openxmlformats.org/markup-compatibility/2006">
          <mc:Choice Requires="x14">
            <control shapeId="9018" r:id="rId87" name="Check Box 826">
              <controlPr defaultSize="0" autoFill="0" autoLine="0" autoPict="0">
                <anchor moveWithCells="1">
                  <from>
                    <xdr:col>30</xdr:col>
                    <xdr:colOff>152400</xdr:colOff>
                    <xdr:row>130</xdr:row>
                    <xdr:rowOff>38100</xdr:rowOff>
                  </from>
                  <to>
                    <xdr:col>32</xdr:col>
                    <xdr:colOff>104775</xdr:colOff>
                    <xdr:row>131</xdr:row>
                    <xdr:rowOff>9525</xdr:rowOff>
                  </to>
                </anchor>
              </controlPr>
            </control>
          </mc:Choice>
        </mc:AlternateContent>
        <mc:AlternateContent xmlns:mc="http://schemas.openxmlformats.org/markup-compatibility/2006">
          <mc:Choice Requires="x14">
            <control shapeId="9019" r:id="rId88" name="Check Box 827">
              <controlPr defaultSize="0" autoFill="0" autoLine="0" autoPict="0">
                <anchor moveWithCells="1">
                  <from>
                    <xdr:col>28</xdr:col>
                    <xdr:colOff>161925</xdr:colOff>
                    <xdr:row>131</xdr:row>
                    <xdr:rowOff>38100</xdr:rowOff>
                  </from>
                  <to>
                    <xdr:col>30</xdr:col>
                    <xdr:colOff>114300</xdr:colOff>
                    <xdr:row>132</xdr:row>
                    <xdr:rowOff>9525</xdr:rowOff>
                  </to>
                </anchor>
              </controlPr>
            </control>
          </mc:Choice>
        </mc:AlternateContent>
        <mc:AlternateContent xmlns:mc="http://schemas.openxmlformats.org/markup-compatibility/2006">
          <mc:Choice Requires="x14">
            <control shapeId="9020" r:id="rId89" name="Check Box 828">
              <controlPr defaultSize="0" autoFill="0" autoLine="0" autoPict="0">
                <anchor moveWithCells="1">
                  <from>
                    <xdr:col>30</xdr:col>
                    <xdr:colOff>152400</xdr:colOff>
                    <xdr:row>131</xdr:row>
                    <xdr:rowOff>38100</xdr:rowOff>
                  </from>
                  <to>
                    <xdr:col>32</xdr:col>
                    <xdr:colOff>104775</xdr:colOff>
                    <xdr:row>132</xdr:row>
                    <xdr:rowOff>9525</xdr:rowOff>
                  </to>
                </anchor>
              </controlPr>
            </control>
          </mc:Choice>
        </mc:AlternateContent>
        <mc:AlternateContent xmlns:mc="http://schemas.openxmlformats.org/markup-compatibility/2006">
          <mc:Choice Requires="x14">
            <control shapeId="9021" r:id="rId90" name="Check Box 829">
              <controlPr defaultSize="0" autoFill="0" autoLine="0" autoPict="0">
                <anchor moveWithCells="1">
                  <from>
                    <xdr:col>28</xdr:col>
                    <xdr:colOff>161925</xdr:colOff>
                    <xdr:row>132</xdr:row>
                    <xdr:rowOff>38100</xdr:rowOff>
                  </from>
                  <to>
                    <xdr:col>30</xdr:col>
                    <xdr:colOff>114300</xdr:colOff>
                    <xdr:row>133</xdr:row>
                    <xdr:rowOff>9525</xdr:rowOff>
                  </to>
                </anchor>
              </controlPr>
            </control>
          </mc:Choice>
        </mc:AlternateContent>
        <mc:AlternateContent xmlns:mc="http://schemas.openxmlformats.org/markup-compatibility/2006">
          <mc:Choice Requires="x14">
            <control shapeId="9022" r:id="rId91" name="Check Box 830">
              <controlPr defaultSize="0" autoFill="0" autoLine="0" autoPict="0">
                <anchor moveWithCells="1">
                  <from>
                    <xdr:col>30</xdr:col>
                    <xdr:colOff>152400</xdr:colOff>
                    <xdr:row>132</xdr:row>
                    <xdr:rowOff>38100</xdr:rowOff>
                  </from>
                  <to>
                    <xdr:col>32</xdr:col>
                    <xdr:colOff>104775</xdr:colOff>
                    <xdr:row>133</xdr:row>
                    <xdr:rowOff>9525</xdr:rowOff>
                  </to>
                </anchor>
              </controlPr>
            </control>
          </mc:Choice>
        </mc:AlternateContent>
        <mc:AlternateContent xmlns:mc="http://schemas.openxmlformats.org/markup-compatibility/2006">
          <mc:Choice Requires="x14">
            <control shapeId="9023" r:id="rId92" name="Check Box 831">
              <controlPr defaultSize="0" autoFill="0" autoLine="0" autoPict="0">
                <anchor moveWithCells="1">
                  <from>
                    <xdr:col>28</xdr:col>
                    <xdr:colOff>161925</xdr:colOff>
                    <xdr:row>133</xdr:row>
                    <xdr:rowOff>38100</xdr:rowOff>
                  </from>
                  <to>
                    <xdr:col>30</xdr:col>
                    <xdr:colOff>114300</xdr:colOff>
                    <xdr:row>134</xdr:row>
                    <xdr:rowOff>9525</xdr:rowOff>
                  </to>
                </anchor>
              </controlPr>
            </control>
          </mc:Choice>
        </mc:AlternateContent>
        <mc:AlternateContent xmlns:mc="http://schemas.openxmlformats.org/markup-compatibility/2006">
          <mc:Choice Requires="x14">
            <control shapeId="9024" r:id="rId93" name="Check Box 832">
              <controlPr defaultSize="0" autoFill="0" autoLine="0" autoPict="0">
                <anchor moveWithCells="1">
                  <from>
                    <xdr:col>30</xdr:col>
                    <xdr:colOff>152400</xdr:colOff>
                    <xdr:row>133</xdr:row>
                    <xdr:rowOff>38100</xdr:rowOff>
                  </from>
                  <to>
                    <xdr:col>32</xdr:col>
                    <xdr:colOff>104775</xdr:colOff>
                    <xdr:row>134</xdr:row>
                    <xdr:rowOff>9525</xdr:rowOff>
                  </to>
                </anchor>
              </controlPr>
            </control>
          </mc:Choice>
        </mc:AlternateContent>
        <mc:AlternateContent xmlns:mc="http://schemas.openxmlformats.org/markup-compatibility/2006">
          <mc:Choice Requires="x14">
            <control shapeId="9025" r:id="rId94" name="Check Box 833">
              <controlPr defaultSize="0" autoFill="0" autoLine="0" autoPict="0">
                <anchor moveWithCells="1">
                  <from>
                    <xdr:col>10</xdr:col>
                    <xdr:colOff>9525</xdr:colOff>
                    <xdr:row>13</xdr:row>
                    <xdr:rowOff>114300</xdr:rowOff>
                  </from>
                  <to>
                    <xdr:col>11</xdr:col>
                    <xdr:colOff>142875</xdr:colOff>
                    <xdr:row>13</xdr:row>
                    <xdr:rowOff>323850</xdr:rowOff>
                  </to>
                </anchor>
              </controlPr>
            </control>
          </mc:Choice>
        </mc:AlternateContent>
        <mc:AlternateContent xmlns:mc="http://schemas.openxmlformats.org/markup-compatibility/2006">
          <mc:Choice Requires="x14">
            <control shapeId="9026" r:id="rId95" name="Check Box 834">
              <controlPr defaultSize="0" autoFill="0" autoLine="0" autoPict="0">
                <anchor moveWithCells="1">
                  <from>
                    <xdr:col>12</xdr:col>
                    <xdr:colOff>152400</xdr:colOff>
                    <xdr:row>13</xdr:row>
                    <xdr:rowOff>114300</xdr:rowOff>
                  </from>
                  <to>
                    <xdr:col>14</xdr:col>
                    <xdr:colOff>114300</xdr:colOff>
                    <xdr:row>13</xdr:row>
                    <xdr:rowOff>323850</xdr:rowOff>
                  </to>
                </anchor>
              </controlPr>
            </control>
          </mc:Choice>
        </mc:AlternateContent>
        <mc:AlternateContent xmlns:mc="http://schemas.openxmlformats.org/markup-compatibility/2006">
          <mc:Choice Requires="x14">
            <control shapeId="9027" r:id="rId96" name="Check Box 835">
              <controlPr defaultSize="0" autoFill="0" autoLine="0" autoPict="0">
                <anchor moveWithCells="1">
                  <from>
                    <xdr:col>10</xdr:col>
                    <xdr:colOff>9525</xdr:colOff>
                    <xdr:row>14</xdr:row>
                    <xdr:rowOff>114300</xdr:rowOff>
                  </from>
                  <to>
                    <xdr:col>11</xdr:col>
                    <xdr:colOff>152400</xdr:colOff>
                    <xdr:row>14</xdr:row>
                    <xdr:rowOff>342900</xdr:rowOff>
                  </to>
                </anchor>
              </controlPr>
            </control>
          </mc:Choice>
        </mc:AlternateContent>
        <mc:AlternateContent xmlns:mc="http://schemas.openxmlformats.org/markup-compatibility/2006">
          <mc:Choice Requires="x14">
            <control shapeId="9028" r:id="rId97" name="Check Box 836">
              <controlPr defaultSize="0" autoFill="0" autoLine="0" autoPict="0">
                <anchor moveWithCells="1">
                  <from>
                    <xdr:col>12</xdr:col>
                    <xdr:colOff>152400</xdr:colOff>
                    <xdr:row>14</xdr:row>
                    <xdr:rowOff>114300</xdr:rowOff>
                  </from>
                  <to>
                    <xdr:col>14</xdr:col>
                    <xdr:colOff>104775</xdr:colOff>
                    <xdr:row>14</xdr:row>
                    <xdr:rowOff>342900</xdr:rowOff>
                  </to>
                </anchor>
              </controlPr>
            </control>
          </mc:Choice>
        </mc:AlternateContent>
        <mc:AlternateContent xmlns:mc="http://schemas.openxmlformats.org/markup-compatibility/2006">
          <mc:Choice Requires="x14">
            <control shapeId="9029" r:id="rId98" name="Check Box 837">
              <controlPr defaultSize="0" autoFill="0" autoLine="0" autoPict="0">
                <anchor moveWithCells="1">
                  <from>
                    <xdr:col>10</xdr:col>
                    <xdr:colOff>9525</xdr:colOff>
                    <xdr:row>15</xdr:row>
                    <xdr:rowOff>114300</xdr:rowOff>
                  </from>
                  <to>
                    <xdr:col>11</xdr:col>
                    <xdr:colOff>152400</xdr:colOff>
                    <xdr:row>15</xdr:row>
                    <xdr:rowOff>342900</xdr:rowOff>
                  </to>
                </anchor>
              </controlPr>
            </control>
          </mc:Choice>
        </mc:AlternateContent>
        <mc:AlternateContent xmlns:mc="http://schemas.openxmlformats.org/markup-compatibility/2006">
          <mc:Choice Requires="x14">
            <control shapeId="9030" r:id="rId99" name="Check Box 838">
              <controlPr defaultSize="0" autoFill="0" autoLine="0" autoPict="0">
                <anchor moveWithCells="1">
                  <from>
                    <xdr:col>12</xdr:col>
                    <xdr:colOff>152400</xdr:colOff>
                    <xdr:row>15</xdr:row>
                    <xdr:rowOff>114300</xdr:rowOff>
                  </from>
                  <to>
                    <xdr:col>14</xdr:col>
                    <xdr:colOff>104775</xdr:colOff>
                    <xdr:row>15</xdr:row>
                    <xdr:rowOff>342900</xdr:rowOff>
                  </to>
                </anchor>
              </controlPr>
            </control>
          </mc:Choice>
        </mc:AlternateContent>
        <mc:AlternateContent xmlns:mc="http://schemas.openxmlformats.org/markup-compatibility/2006">
          <mc:Choice Requires="x14">
            <control shapeId="9031" r:id="rId100" name="Check Box 839">
              <controlPr defaultSize="0" autoFill="0" autoLine="0" autoPict="0">
                <anchor moveWithCells="1">
                  <from>
                    <xdr:col>24</xdr:col>
                    <xdr:colOff>76200</xdr:colOff>
                    <xdr:row>61</xdr:row>
                    <xdr:rowOff>57150</xdr:rowOff>
                  </from>
                  <to>
                    <xdr:col>26</xdr:col>
                    <xdr:colOff>114300</xdr:colOff>
                    <xdr:row>61</xdr:row>
                    <xdr:rowOff>266700</xdr:rowOff>
                  </to>
                </anchor>
              </controlPr>
            </control>
          </mc:Choice>
        </mc:AlternateContent>
        <mc:AlternateContent xmlns:mc="http://schemas.openxmlformats.org/markup-compatibility/2006">
          <mc:Choice Requires="x14">
            <control shapeId="9032" r:id="rId101" name="Check Box 840">
              <controlPr defaultSize="0" autoFill="0" autoLine="0" autoPict="0">
                <anchor moveWithCells="1">
                  <from>
                    <xdr:col>26</xdr:col>
                    <xdr:colOff>76200</xdr:colOff>
                    <xdr:row>61</xdr:row>
                    <xdr:rowOff>57150</xdr:rowOff>
                  </from>
                  <to>
                    <xdr:col>28</xdr:col>
                    <xdr:colOff>114300</xdr:colOff>
                    <xdr:row>61</xdr:row>
                    <xdr:rowOff>266700</xdr:rowOff>
                  </to>
                </anchor>
              </controlPr>
            </control>
          </mc:Choice>
        </mc:AlternateContent>
        <mc:AlternateContent xmlns:mc="http://schemas.openxmlformats.org/markup-compatibility/2006">
          <mc:Choice Requires="x14">
            <control shapeId="9033" r:id="rId102" name="Check Box 841">
              <controlPr defaultSize="0" autoFill="0" autoLine="0" autoPict="0">
                <anchor moveWithCells="1">
                  <from>
                    <xdr:col>28</xdr:col>
                    <xdr:colOff>76200</xdr:colOff>
                    <xdr:row>61</xdr:row>
                    <xdr:rowOff>57150</xdr:rowOff>
                  </from>
                  <to>
                    <xdr:col>30</xdr:col>
                    <xdr:colOff>114300</xdr:colOff>
                    <xdr:row>61</xdr:row>
                    <xdr:rowOff>266700</xdr:rowOff>
                  </to>
                </anchor>
              </controlPr>
            </control>
          </mc:Choice>
        </mc:AlternateContent>
        <mc:AlternateContent xmlns:mc="http://schemas.openxmlformats.org/markup-compatibility/2006">
          <mc:Choice Requires="x14">
            <control shapeId="9034" r:id="rId103" name="Check Box 842">
              <controlPr defaultSize="0" autoFill="0" autoLine="0" autoPict="0">
                <anchor moveWithCells="1">
                  <from>
                    <xdr:col>30</xdr:col>
                    <xdr:colOff>76200</xdr:colOff>
                    <xdr:row>61</xdr:row>
                    <xdr:rowOff>57150</xdr:rowOff>
                  </from>
                  <to>
                    <xdr:col>32</xdr:col>
                    <xdr:colOff>114300</xdr:colOff>
                    <xdr:row>61</xdr:row>
                    <xdr:rowOff>266700</xdr:rowOff>
                  </to>
                </anchor>
              </controlPr>
            </control>
          </mc:Choice>
        </mc:AlternateContent>
        <mc:AlternateContent xmlns:mc="http://schemas.openxmlformats.org/markup-compatibility/2006">
          <mc:Choice Requires="x14">
            <control shapeId="9035" r:id="rId104" name="Check Box 843">
              <controlPr defaultSize="0" autoFill="0" autoLine="0" autoPict="0">
                <anchor moveWithCells="1">
                  <from>
                    <xdr:col>32</xdr:col>
                    <xdr:colOff>76200</xdr:colOff>
                    <xdr:row>61</xdr:row>
                    <xdr:rowOff>57150</xdr:rowOff>
                  </from>
                  <to>
                    <xdr:col>34</xdr:col>
                    <xdr:colOff>114300</xdr:colOff>
                    <xdr:row>61</xdr:row>
                    <xdr:rowOff>266700</xdr:rowOff>
                  </to>
                </anchor>
              </controlPr>
            </control>
          </mc:Choice>
        </mc:AlternateContent>
        <mc:AlternateContent xmlns:mc="http://schemas.openxmlformats.org/markup-compatibility/2006">
          <mc:Choice Requires="x14">
            <control shapeId="9041" r:id="rId105" name="Check Box 849">
              <controlPr defaultSize="0" autoFill="0" autoLine="0" autoPict="0">
                <anchor moveWithCells="1">
                  <from>
                    <xdr:col>24</xdr:col>
                    <xdr:colOff>76200</xdr:colOff>
                    <xdr:row>62</xdr:row>
                    <xdr:rowOff>57150</xdr:rowOff>
                  </from>
                  <to>
                    <xdr:col>26</xdr:col>
                    <xdr:colOff>114300</xdr:colOff>
                    <xdr:row>62</xdr:row>
                    <xdr:rowOff>266700</xdr:rowOff>
                  </to>
                </anchor>
              </controlPr>
            </control>
          </mc:Choice>
        </mc:AlternateContent>
        <mc:AlternateContent xmlns:mc="http://schemas.openxmlformats.org/markup-compatibility/2006">
          <mc:Choice Requires="x14">
            <control shapeId="9042" r:id="rId106" name="Check Box 850">
              <controlPr defaultSize="0" autoFill="0" autoLine="0" autoPict="0">
                <anchor moveWithCells="1">
                  <from>
                    <xdr:col>26</xdr:col>
                    <xdr:colOff>76200</xdr:colOff>
                    <xdr:row>62</xdr:row>
                    <xdr:rowOff>57150</xdr:rowOff>
                  </from>
                  <to>
                    <xdr:col>28</xdr:col>
                    <xdr:colOff>114300</xdr:colOff>
                    <xdr:row>62</xdr:row>
                    <xdr:rowOff>266700</xdr:rowOff>
                  </to>
                </anchor>
              </controlPr>
            </control>
          </mc:Choice>
        </mc:AlternateContent>
        <mc:AlternateContent xmlns:mc="http://schemas.openxmlformats.org/markup-compatibility/2006">
          <mc:Choice Requires="x14">
            <control shapeId="9043" r:id="rId107" name="Check Box 851">
              <controlPr defaultSize="0" autoFill="0" autoLine="0" autoPict="0">
                <anchor moveWithCells="1">
                  <from>
                    <xdr:col>28</xdr:col>
                    <xdr:colOff>76200</xdr:colOff>
                    <xdr:row>62</xdr:row>
                    <xdr:rowOff>57150</xdr:rowOff>
                  </from>
                  <to>
                    <xdr:col>30</xdr:col>
                    <xdr:colOff>114300</xdr:colOff>
                    <xdr:row>62</xdr:row>
                    <xdr:rowOff>266700</xdr:rowOff>
                  </to>
                </anchor>
              </controlPr>
            </control>
          </mc:Choice>
        </mc:AlternateContent>
        <mc:AlternateContent xmlns:mc="http://schemas.openxmlformats.org/markup-compatibility/2006">
          <mc:Choice Requires="x14">
            <control shapeId="9044" r:id="rId108" name="Check Box 852">
              <controlPr defaultSize="0" autoFill="0" autoLine="0" autoPict="0">
                <anchor moveWithCells="1">
                  <from>
                    <xdr:col>30</xdr:col>
                    <xdr:colOff>76200</xdr:colOff>
                    <xdr:row>62</xdr:row>
                    <xdr:rowOff>57150</xdr:rowOff>
                  </from>
                  <to>
                    <xdr:col>32</xdr:col>
                    <xdr:colOff>114300</xdr:colOff>
                    <xdr:row>62</xdr:row>
                    <xdr:rowOff>266700</xdr:rowOff>
                  </to>
                </anchor>
              </controlPr>
            </control>
          </mc:Choice>
        </mc:AlternateContent>
        <mc:AlternateContent xmlns:mc="http://schemas.openxmlformats.org/markup-compatibility/2006">
          <mc:Choice Requires="x14">
            <control shapeId="9045" r:id="rId109" name="Check Box 853">
              <controlPr defaultSize="0" autoFill="0" autoLine="0" autoPict="0">
                <anchor moveWithCells="1">
                  <from>
                    <xdr:col>32</xdr:col>
                    <xdr:colOff>76200</xdr:colOff>
                    <xdr:row>62</xdr:row>
                    <xdr:rowOff>57150</xdr:rowOff>
                  </from>
                  <to>
                    <xdr:col>34</xdr:col>
                    <xdr:colOff>114300</xdr:colOff>
                    <xdr:row>62</xdr:row>
                    <xdr:rowOff>266700</xdr:rowOff>
                  </to>
                </anchor>
              </controlPr>
            </control>
          </mc:Choice>
        </mc:AlternateContent>
        <mc:AlternateContent xmlns:mc="http://schemas.openxmlformats.org/markup-compatibility/2006">
          <mc:Choice Requires="x14">
            <control shapeId="9046" r:id="rId110" name="Check Box 854">
              <controlPr defaultSize="0" autoFill="0" autoLine="0" autoPict="0">
                <anchor moveWithCells="1">
                  <from>
                    <xdr:col>24</xdr:col>
                    <xdr:colOff>76200</xdr:colOff>
                    <xdr:row>63</xdr:row>
                    <xdr:rowOff>57150</xdr:rowOff>
                  </from>
                  <to>
                    <xdr:col>26</xdr:col>
                    <xdr:colOff>114300</xdr:colOff>
                    <xdr:row>63</xdr:row>
                    <xdr:rowOff>266700</xdr:rowOff>
                  </to>
                </anchor>
              </controlPr>
            </control>
          </mc:Choice>
        </mc:AlternateContent>
        <mc:AlternateContent xmlns:mc="http://schemas.openxmlformats.org/markup-compatibility/2006">
          <mc:Choice Requires="x14">
            <control shapeId="9047" r:id="rId111" name="Check Box 855">
              <controlPr defaultSize="0" autoFill="0" autoLine="0" autoPict="0">
                <anchor moveWithCells="1">
                  <from>
                    <xdr:col>26</xdr:col>
                    <xdr:colOff>76200</xdr:colOff>
                    <xdr:row>63</xdr:row>
                    <xdr:rowOff>57150</xdr:rowOff>
                  </from>
                  <to>
                    <xdr:col>28</xdr:col>
                    <xdr:colOff>114300</xdr:colOff>
                    <xdr:row>63</xdr:row>
                    <xdr:rowOff>266700</xdr:rowOff>
                  </to>
                </anchor>
              </controlPr>
            </control>
          </mc:Choice>
        </mc:AlternateContent>
        <mc:AlternateContent xmlns:mc="http://schemas.openxmlformats.org/markup-compatibility/2006">
          <mc:Choice Requires="x14">
            <control shapeId="9048" r:id="rId112" name="Check Box 856">
              <controlPr defaultSize="0" autoFill="0" autoLine="0" autoPict="0">
                <anchor moveWithCells="1">
                  <from>
                    <xdr:col>28</xdr:col>
                    <xdr:colOff>76200</xdr:colOff>
                    <xdr:row>63</xdr:row>
                    <xdr:rowOff>57150</xdr:rowOff>
                  </from>
                  <to>
                    <xdr:col>30</xdr:col>
                    <xdr:colOff>114300</xdr:colOff>
                    <xdr:row>63</xdr:row>
                    <xdr:rowOff>266700</xdr:rowOff>
                  </to>
                </anchor>
              </controlPr>
            </control>
          </mc:Choice>
        </mc:AlternateContent>
        <mc:AlternateContent xmlns:mc="http://schemas.openxmlformats.org/markup-compatibility/2006">
          <mc:Choice Requires="x14">
            <control shapeId="9049" r:id="rId113" name="Check Box 857">
              <controlPr defaultSize="0" autoFill="0" autoLine="0" autoPict="0">
                <anchor moveWithCells="1">
                  <from>
                    <xdr:col>30</xdr:col>
                    <xdr:colOff>76200</xdr:colOff>
                    <xdr:row>63</xdr:row>
                    <xdr:rowOff>57150</xdr:rowOff>
                  </from>
                  <to>
                    <xdr:col>32</xdr:col>
                    <xdr:colOff>114300</xdr:colOff>
                    <xdr:row>63</xdr:row>
                    <xdr:rowOff>266700</xdr:rowOff>
                  </to>
                </anchor>
              </controlPr>
            </control>
          </mc:Choice>
        </mc:AlternateContent>
        <mc:AlternateContent xmlns:mc="http://schemas.openxmlformats.org/markup-compatibility/2006">
          <mc:Choice Requires="x14">
            <control shapeId="9050" r:id="rId114" name="Check Box 858">
              <controlPr defaultSize="0" autoFill="0" autoLine="0" autoPict="0">
                <anchor moveWithCells="1">
                  <from>
                    <xdr:col>32</xdr:col>
                    <xdr:colOff>76200</xdr:colOff>
                    <xdr:row>63</xdr:row>
                    <xdr:rowOff>57150</xdr:rowOff>
                  </from>
                  <to>
                    <xdr:col>34</xdr:col>
                    <xdr:colOff>114300</xdr:colOff>
                    <xdr:row>63</xdr:row>
                    <xdr:rowOff>266700</xdr:rowOff>
                  </to>
                </anchor>
              </controlPr>
            </control>
          </mc:Choice>
        </mc:AlternateContent>
        <mc:AlternateContent xmlns:mc="http://schemas.openxmlformats.org/markup-compatibility/2006">
          <mc:Choice Requires="x14">
            <control shapeId="9051" r:id="rId115" name="Check Box 859">
              <controlPr defaultSize="0" autoFill="0" autoLine="0" autoPict="0">
                <anchor moveWithCells="1">
                  <from>
                    <xdr:col>24</xdr:col>
                    <xdr:colOff>76200</xdr:colOff>
                    <xdr:row>64</xdr:row>
                    <xdr:rowOff>57150</xdr:rowOff>
                  </from>
                  <to>
                    <xdr:col>26</xdr:col>
                    <xdr:colOff>114300</xdr:colOff>
                    <xdr:row>64</xdr:row>
                    <xdr:rowOff>266700</xdr:rowOff>
                  </to>
                </anchor>
              </controlPr>
            </control>
          </mc:Choice>
        </mc:AlternateContent>
        <mc:AlternateContent xmlns:mc="http://schemas.openxmlformats.org/markup-compatibility/2006">
          <mc:Choice Requires="x14">
            <control shapeId="9052" r:id="rId116" name="Check Box 860">
              <controlPr defaultSize="0" autoFill="0" autoLine="0" autoPict="0">
                <anchor moveWithCells="1">
                  <from>
                    <xdr:col>26</xdr:col>
                    <xdr:colOff>76200</xdr:colOff>
                    <xdr:row>64</xdr:row>
                    <xdr:rowOff>57150</xdr:rowOff>
                  </from>
                  <to>
                    <xdr:col>28</xdr:col>
                    <xdr:colOff>114300</xdr:colOff>
                    <xdr:row>64</xdr:row>
                    <xdr:rowOff>266700</xdr:rowOff>
                  </to>
                </anchor>
              </controlPr>
            </control>
          </mc:Choice>
        </mc:AlternateContent>
        <mc:AlternateContent xmlns:mc="http://schemas.openxmlformats.org/markup-compatibility/2006">
          <mc:Choice Requires="x14">
            <control shapeId="9053" r:id="rId117" name="Check Box 861">
              <controlPr defaultSize="0" autoFill="0" autoLine="0" autoPict="0">
                <anchor moveWithCells="1">
                  <from>
                    <xdr:col>28</xdr:col>
                    <xdr:colOff>76200</xdr:colOff>
                    <xdr:row>64</xdr:row>
                    <xdr:rowOff>57150</xdr:rowOff>
                  </from>
                  <to>
                    <xdr:col>30</xdr:col>
                    <xdr:colOff>114300</xdr:colOff>
                    <xdr:row>64</xdr:row>
                    <xdr:rowOff>266700</xdr:rowOff>
                  </to>
                </anchor>
              </controlPr>
            </control>
          </mc:Choice>
        </mc:AlternateContent>
        <mc:AlternateContent xmlns:mc="http://schemas.openxmlformats.org/markup-compatibility/2006">
          <mc:Choice Requires="x14">
            <control shapeId="9054" r:id="rId118" name="Check Box 862">
              <controlPr defaultSize="0" autoFill="0" autoLine="0" autoPict="0">
                <anchor moveWithCells="1">
                  <from>
                    <xdr:col>30</xdr:col>
                    <xdr:colOff>76200</xdr:colOff>
                    <xdr:row>64</xdr:row>
                    <xdr:rowOff>57150</xdr:rowOff>
                  </from>
                  <to>
                    <xdr:col>32</xdr:col>
                    <xdr:colOff>114300</xdr:colOff>
                    <xdr:row>64</xdr:row>
                    <xdr:rowOff>266700</xdr:rowOff>
                  </to>
                </anchor>
              </controlPr>
            </control>
          </mc:Choice>
        </mc:AlternateContent>
        <mc:AlternateContent xmlns:mc="http://schemas.openxmlformats.org/markup-compatibility/2006">
          <mc:Choice Requires="x14">
            <control shapeId="9055" r:id="rId119" name="Check Box 863">
              <controlPr defaultSize="0" autoFill="0" autoLine="0" autoPict="0">
                <anchor moveWithCells="1">
                  <from>
                    <xdr:col>32</xdr:col>
                    <xdr:colOff>76200</xdr:colOff>
                    <xdr:row>64</xdr:row>
                    <xdr:rowOff>57150</xdr:rowOff>
                  </from>
                  <to>
                    <xdr:col>34</xdr:col>
                    <xdr:colOff>114300</xdr:colOff>
                    <xdr:row>64</xdr:row>
                    <xdr:rowOff>266700</xdr:rowOff>
                  </to>
                </anchor>
              </controlPr>
            </control>
          </mc:Choice>
        </mc:AlternateContent>
        <mc:AlternateContent xmlns:mc="http://schemas.openxmlformats.org/markup-compatibility/2006">
          <mc:Choice Requires="x14">
            <control shapeId="9056" r:id="rId120" name="Check Box 864">
              <controlPr defaultSize="0" autoFill="0" autoLine="0" autoPict="0">
                <anchor moveWithCells="1">
                  <from>
                    <xdr:col>24</xdr:col>
                    <xdr:colOff>76200</xdr:colOff>
                    <xdr:row>65</xdr:row>
                    <xdr:rowOff>57150</xdr:rowOff>
                  </from>
                  <to>
                    <xdr:col>26</xdr:col>
                    <xdr:colOff>114300</xdr:colOff>
                    <xdr:row>65</xdr:row>
                    <xdr:rowOff>266700</xdr:rowOff>
                  </to>
                </anchor>
              </controlPr>
            </control>
          </mc:Choice>
        </mc:AlternateContent>
        <mc:AlternateContent xmlns:mc="http://schemas.openxmlformats.org/markup-compatibility/2006">
          <mc:Choice Requires="x14">
            <control shapeId="9057" r:id="rId121" name="Check Box 865">
              <controlPr defaultSize="0" autoFill="0" autoLine="0" autoPict="0">
                <anchor moveWithCells="1">
                  <from>
                    <xdr:col>26</xdr:col>
                    <xdr:colOff>76200</xdr:colOff>
                    <xdr:row>65</xdr:row>
                    <xdr:rowOff>57150</xdr:rowOff>
                  </from>
                  <to>
                    <xdr:col>28</xdr:col>
                    <xdr:colOff>114300</xdr:colOff>
                    <xdr:row>65</xdr:row>
                    <xdr:rowOff>266700</xdr:rowOff>
                  </to>
                </anchor>
              </controlPr>
            </control>
          </mc:Choice>
        </mc:AlternateContent>
        <mc:AlternateContent xmlns:mc="http://schemas.openxmlformats.org/markup-compatibility/2006">
          <mc:Choice Requires="x14">
            <control shapeId="9058" r:id="rId122" name="Check Box 866">
              <controlPr defaultSize="0" autoFill="0" autoLine="0" autoPict="0">
                <anchor moveWithCells="1">
                  <from>
                    <xdr:col>28</xdr:col>
                    <xdr:colOff>76200</xdr:colOff>
                    <xdr:row>65</xdr:row>
                    <xdr:rowOff>57150</xdr:rowOff>
                  </from>
                  <to>
                    <xdr:col>30</xdr:col>
                    <xdr:colOff>114300</xdr:colOff>
                    <xdr:row>65</xdr:row>
                    <xdr:rowOff>266700</xdr:rowOff>
                  </to>
                </anchor>
              </controlPr>
            </control>
          </mc:Choice>
        </mc:AlternateContent>
        <mc:AlternateContent xmlns:mc="http://schemas.openxmlformats.org/markup-compatibility/2006">
          <mc:Choice Requires="x14">
            <control shapeId="9059" r:id="rId123" name="Check Box 867">
              <controlPr defaultSize="0" autoFill="0" autoLine="0" autoPict="0">
                <anchor moveWithCells="1">
                  <from>
                    <xdr:col>30</xdr:col>
                    <xdr:colOff>76200</xdr:colOff>
                    <xdr:row>65</xdr:row>
                    <xdr:rowOff>57150</xdr:rowOff>
                  </from>
                  <to>
                    <xdr:col>32</xdr:col>
                    <xdr:colOff>114300</xdr:colOff>
                    <xdr:row>65</xdr:row>
                    <xdr:rowOff>266700</xdr:rowOff>
                  </to>
                </anchor>
              </controlPr>
            </control>
          </mc:Choice>
        </mc:AlternateContent>
        <mc:AlternateContent xmlns:mc="http://schemas.openxmlformats.org/markup-compatibility/2006">
          <mc:Choice Requires="x14">
            <control shapeId="9060" r:id="rId124" name="Check Box 868">
              <controlPr defaultSize="0" autoFill="0" autoLine="0" autoPict="0">
                <anchor moveWithCells="1">
                  <from>
                    <xdr:col>32</xdr:col>
                    <xdr:colOff>76200</xdr:colOff>
                    <xdr:row>65</xdr:row>
                    <xdr:rowOff>57150</xdr:rowOff>
                  </from>
                  <to>
                    <xdr:col>34</xdr:col>
                    <xdr:colOff>114300</xdr:colOff>
                    <xdr:row>65</xdr:row>
                    <xdr:rowOff>266700</xdr:rowOff>
                  </to>
                </anchor>
              </controlPr>
            </control>
          </mc:Choice>
        </mc:AlternateContent>
        <mc:AlternateContent xmlns:mc="http://schemas.openxmlformats.org/markup-compatibility/2006">
          <mc:Choice Requires="x14">
            <control shapeId="9061" r:id="rId125" name="Check Box 869">
              <controlPr defaultSize="0" autoFill="0" autoLine="0" autoPict="0">
                <anchor moveWithCells="1">
                  <from>
                    <xdr:col>24</xdr:col>
                    <xdr:colOff>76200</xdr:colOff>
                    <xdr:row>66</xdr:row>
                    <xdr:rowOff>57150</xdr:rowOff>
                  </from>
                  <to>
                    <xdr:col>26</xdr:col>
                    <xdr:colOff>114300</xdr:colOff>
                    <xdr:row>66</xdr:row>
                    <xdr:rowOff>266700</xdr:rowOff>
                  </to>
                </anchor>
              </controlPr>
            </control>
          </mc:Choice>
        </mc:AlternateContent>
        <mc:AlternateContent xmlns:mc="http://schemas.openxmlformats.org/markup-compatibility/2006">
          <mc:Choice Requires="x14">
            <control shapeId="9062" r:id="rId126" name="Check Box 870">
              <controlPr defaultSize="0" autoFill="0" autoLine="0" autoPict="0">
                <anchor moveWithCells="1">
                  <from>
                    <xdr:col>26</xdr:col>
                    <xdr:colOff>76200</xdr:colOff>
                    <xdr:row>66</xdr:row>
                    <xdr:rowOff>57150</xdr:rowOff>
                  </from>
                  <to>
                    <xdr:col>28</xdr:col>
                    <xdr:colOff>114300</xdr:colOff>
                    <xdr:row>66</xdr:row>
                    <xdr:rowOff>266700</xdr:rowOff>
                  </to>
                </anchor>
              </controlPr>
            </control>
          </mc:Choice>
        </mc:AlternateContent>
        <mc:AlternateContent xmlns:mc="http://schemas.openxmlformats.org/markup-compatibility/2006">
          <mc:Choice Requires="x14">
            <control shapeId="9063" r:id="rId127" name="Check Box 871">
              <controlPr defaultSize="0" autoFill="0" autoLine="0" autoPict="0">
                <anchor moveWithCells="1">
                  <from>
                    <xdr:col>28</xdr:col>
                    <xdr:colOff>76200</xdr:colOff>
                    <xdr:row>66</xdr:row>
                    <xdr:rowOff>57150</xdr:rowOff>
                  </from>
                  <to>
                    <xdr:col>30</xdr:col>
                    <xdr:colOff>114300</xdr:colOff>
                    <xdr:row>66</xdr:row>
                    <xdr:rowOff>266700</xdr:rowOff>
                  </to>
                </anchor>
              </controlPr>
            </control>
          </mc:Choice>
        </mc:AlternateContent>
        <mc:AlternateContent xmlns:mc="http://schemas.openxmlformats.org/markup-compatibility/2006">
          <mc:Choice Requires="x14">
            <control shapeId="9064" r:id="rId128" name="Check Box 872">
              <controlPr defaultSize="0" autoFill="0" autoLine="0" autoPict="0">
                <anchor moveWithCells="1">
                  <from>
                    <xdr:col>30</xdr:col>
                    <xdr:colOff>76200</xdr:colOff>
                    <xdr:row>66</xdr:row>
                    <xdr:rowOff>57150</xdr:rowOff>
                  </from>
                  <to>
                    <xdr:col>32</xdr:col>
                    <xdr:colOff>114300</xdr:colOff>
                    <xdr:row>66</xdr:row>
                    <xdr:rowOff>266700</xdr:rowOff>
                  </to>
                </anchor>
              </controlPr>
            </control>
          </mc:Choice>
        </mc:AlternateContent>
        <mc:AlternateContent xmlns:mc="http://schemas.openxmlformats.org/markup-compatibility/2006">
          <mc:Choice Requires="x14">
            <control shapeId="9065" r:id="rId129" name="Check Box 873">
              <controlPr defaultSize="0" autoFill="0" autoLine="0" autoPict="0">
                <anchor moveWithCells="1">
                  <from>
                    <xdr:col>32</xdr:col>
                    <xdr:colOff>76200</xdr:colOff>
                    <xdr:row>66</xdr:row>
                    <xdr:rowOff>57150</xdr:rowOff>
                  </from>
                  <to>
                    <xdr:col>34</xdr:col>
                    <xdr:colOff>114300</xdr:colOff>
                    <xdr:row>66</xdr:row>
                    <xdr:rowOff>266700</xdr:rowOff>
                  </to>
                </anchor>
              </controlPr>
            </control>
          </mc:Choice>
        </mc:AlternateContent>
        <mc:AlternateContent xmlns:mc="http://schemas.openxmlformats.org/markup-compatibility/2006">
          <mc:Choice Requires="x14">
            <control shapeId="9066" r:id="rId130" name="Check Box 874">
              <controlPr defaultSize="0" autoFill="0" autoLine="0" autoPict="0">
                <anchor moveWithCells="1">
                  <from>
                    <xdr:col>24</xdr:col>
                    <xdr:colOff>76200</xdr:colOff>
                    <xdr:row>67</xdr:row>
                    <xdr:rowOff>57150</xdr:rowOff>
                  </from>
                  <to>
                    <xdr:col>26</xdr:col>
                    <xdr:colOff>114300</xdr:colOff>
                    <xdr:row>67</xdr:row>
                    <xdr:rowOff>266700</xdr:rowOff>
                  </to>
                </anchor>
              </controlPr>
            </control>
          </mc:Choice>
        </mc:AlternateContent>
        <mc:AlternateContent xmlns:mc="http://schemas.openxmlformats.org/markup-compatibility/2006">
          <mc:Choice Requires="x14">
            <control shapeId="9067" r:id="rId131" name="Check Box 875">
              <controlPr defaultSize="0" autoFill="0" autoLine="0" autoPict="0">
                <anchor moveWithCells="1">
                  <from>
                    <xdr:col>26</xdr:col>
                    <xdr:colOff>76200</xdr:colOff>
                    <xdr:row>67</xdr:row>
                    <xdr:rowOff>57150</xdr:rowOff>
                  </from>
                  <to>
                    <xdr:col>28</xdr:col>
                    <xdr:colOff>114300</xdr:colOff>
                    <xdr:row>67</xdr:row>
                    <xdr:rowOff>266700</xdr:rowOff>
                  </to>
                </anchor>
              </controlPr>
            </control>
          </mc:Choice>
        </mc:AlternateContent>
        <mc:AlternateContent xmlns:mc="http://schemas.openxmlformats.org/markup-compatibility/2006">
          <mc:Choice Requires="x14">
            <control shapeId="9068" r:id="rId132" name="Check Box 876">
              <controlPr defaultSize="0" autoFill="0" autoLine="0" autoPict="0">
                <anchor moveWithCells="1">
                  <from>
                    <xdr:col>28</xdr:col>
                    <xdr:colOff>76200</xdr:colOff>
                    <xdr:row>67</xdr:row>
                    <xdr:rowOff>57150</xdr:rowOff>
                  </from>
                  <to>
                    <xdr:col>30</xdr:col>
                    <xdr:colOff>114300</xdr:colOff>
                    <xdr:row>67</xdr:row>
                    <xdr:rowOff>266700</xdr:rowOff>
                  </to>
                </anchor>
              </controlPr>
            </control>
          </mc:Choice>
        </mc:AlternateContent>
        <mc:AlternateContent xmlns:mc="http://schemas.openxmlformats.org/markup-compatibility/2006">
          <mc:Choice Requires="x14">
            <control shapeId="9069" r:id="rId133" name="Check Box 877">
              <controlPr defaultSize="0" autoFill="0" autoLine="0" autoPict="0">
                <anchor moveWithCells="1">
                  <from>
                    <xdr:col>30</xdr:col>
                    <xdr:colOff>76200</xdr:colOff>
                    <xdr:row>67</xdr:row>
                    <xdr:rowOff>57150</xdr:rowOff>
                  </from>
                  <to>
                    <xdr:col>32</xdr:col>
                    <xdr:colOff>114300</xdr:colOff>
                    <xdr:row>67</xdr:row>
                    <xdr:rowOff>266700</xdr:rowOff>
                  </to>
                </anchor>
              </controlPr>
            </control>
          </mc:Choice>
        </mc:AlternateContent>
        <mc:AlternateContent xmlns:mc="http://schemas.openxmlformats.org/markup-compatibility/2006">
          <mc:Choice Requires="x14">
            <control shapeId="9070" r:id="rId134" name="Check Box 878">
              <controlPr defaultSize="0" autoFill="0" autoLine="0" autoPict="0">
                <anchor moveWithCells="1">
                  <from>
                    <xdr:col>32</xdr:col>
                    <xdr:colOff>76200</xdr:colOff>
                    <xdr:row>67</xdr:row>
                    <xdr:rowOff>57150</xdr:rowOff>
                  </from>
                  <to>
                    <xdr:col>34</xdr:col>
                    <xdr:colOff>114300</xdr:colOff>
                    <xdr:row>67</xdr:row>
                    <xdr:rowOff>266700</xdr:rowOff>
                  </to>
                </anchor>
              </controlPr>
            </control>
          </mc:Choice>
        </mc:AlternateContent>
        <mc:AlternateContent xmlns:mc="http://schemas.openxmlformats.org/markup-compatibility/2006">
          <mc:Choice Requires="x14">
            <control shapeId="9071" r:id="rId135" name="Check Box 879">
              <controlPr defaultSize="0" autoFill="0" autoLine="0" autoPict="0">
                <anchor moveWithCells="1">
                  <from>
                    <xdr:col>24</xdr:col>
                    <xdr:colOff>76200</xdr:colOff>
                    <xdr:row>68</xdr:row>
                    <xdr:rowOff>57150</xdr:rowOff>
                  </from>
                  <to>
                    <xdr:col>26</xdr:col>
                    <xdr:colOff>114300</xdr:colOff>
                    <xdr:row>68</xdr:row>
                    <xdr:rowOff>266700</xdr:rowOff>
                  </to>
                </anchor>
              </controlPr>
            </control>
          </mc:Choice>
        </mc:AlternateContent>
        <mc:AlternateContent xmlns:mc="http://schemas.openxmlformats.org/markup-compatibility/2006">
          <mc:Choice Requires="x14">
            <control shapeId="9072" r:id="rId136" name="Check Box 880">
              <controlPr defaultSize="0" autoFill="0" autoLine="0" autoPict="0">
                <anchor moveWithCells="1">
                  <from>
                    <xdr:col>26</xdr:col>
                    <xdr:colOff>76200</xdr:colOff>
                    <xdr:row>68</xdr:row>
                    <xdr:rowOff>57150</xdr:rowOff>
                  </from>
                  <to>
                    <xdr:col>28</xdr:col>
                    <xdr:colOff>114300</xdr:colOff>
                    <xdr:row>68</xdr:row>
                    <xdr:rowOff>266700</xdr:rowOff>
                  </to>
                </anchor>
              </controlPr>
            </control>
          </mc:Choice>
        </mc:AlternateContent>
        <mc:AlternateContent xmlns:mc="http://schemas.openxmlformats.org/markup-compatibility/2006">
          <mc:Choice Requires="x14">
            <control shapeId="9073" r:id="rId137" name="Check Box 881">
              <controlPr defaultSize="0" autoFill="0" autoLine="0" autoPict="0">
                <anchor moveWithCells="1">
                  <from>
                    <xdr:col>28</xdr:col>
                    <xdr:colOff>76200</xdr:colOff>
                    <xdr:row>68</xdr:row>
                    <xdr:rowOff>57150</xdr:rowOff>
                  </from>
                  <to>
                    <xdr:col>30</xdr:col>
                    <xdr:colOff>114300</xdr:colOff>
                    <xdr:row>68</xdr:row>
                    <xdr:rowOff>266700</xdr:rowOff>
                  </to>
                </anchor>
              </controlPr>
            </control>
          </mc:Choice>
        </mc:AlternateContent>
        <mc:AlternateContent xmlns:mc="http://schemas.openxmlformats.org/markup-compatibility/2006">
          <mc:Choice Requires="x14">
            <control shapeId="9074" r:id="rId138" name="Check Box 882">
              <controlPr defaultSize="0" autoFill="0" autoLine="0" autoPict="0">
                <anchor moveWithCells="1">
                  <from>
                    <xdr:col>30</xdr:col>
                    <xdr:colOff>76200</xdr:colOff>
                    <xdr:row>68</xdr:row>
                    <xdr:rowOff>57150</xdr:rowOff>
                  </from>
                  <to>
                    <xdr:col>32</xdr:col>
                    <xdr:colOff>114300</xdr:colOff>
                    <xdr:row>68</xdr:row>
                    <xdr:rowOff>266700</xdr:rowOff>
                  </to>
                </anchor>
              </controlPr>
            </control>
          </mc:Choice>
        </mc:AlternateContent>
        <mc:AlternateContent xmlns:mc="http://schemas.openxmlformats.org/markup-compatibility/2006">
          <mc:Choice Requires="x14">
            <control shapeId="9075" r:id="rId139" name="Check Box 883">
              <controlPr defaultSize="0" autoFill="0" autoLine="0" autoPict="0">
                <anchor moveWithCells="1">
                  <from>
                    <xdr:col>32</xdr:col>
                    <xdr:colOff>76200</xdr:colOff>
                    <xdr:row>68</xdr:row>
                    <xdr:rowOff>57150</xdr:rowOff>
                  </from>
                  <to>
                    <xdr:col>34</xdr:col>
                    <xdr:colOff>114300</xdr:colOff>
                    <xdr:row>68</xdr:row>
                    <xdr:rowOff>266700</xdr:rowOff>
                  </to>
                </anchor>
              </controlPr>
            </control>
          </mc:Choice>
        </mc:AlternateContent>
        <mc:AlternateContent xmlns:mc="http://schemas.openxmlformats.org/markup-compatibility/2006">
          <mc:Choice Requires="x14">
            <control shapeId="9076" r:id="rId140" name="Check Box 884">
              <controlPr defaultSize="0" autoFill="0" autoLine="0" autoPict="0">
                <anchor moveWithCells="1">
                  <from>
                    <xdr:col>24</xdr:col>
                    <xdr:colOff>76200</xdr:colOff>
                    <xdr:row>69</xdr:row>
                    <xdr:rowOff>57150</xdr:rowOff>
                  </from>
                  <to>
                    <xdr:col>26</xdr:col>
                    <xdr:colOff>114300</xdr:colOff>
                    <xdr:row>69</xdr:row>
                    <xdr:rowOff>266700</xdr:rowOff>
                  </to>
                </anchor>
              </controlPr>
            </control>
          </mc:Choice>
        </mc:AlternateContent>
        <mc:AlternateContent xmlns:mc="http://schemas.openxmlformats.org/markup-compatibility/2006">
          <mc:Choice Requires="x14">
            <control shapeId="9077" r:id="rId141" name="Check Box 885">
              <controlPr defaultSize="0" autoFill="0" autoLine="0" autoPict="0">
                <anchor moveWithCells="1">
                  <from>
                    <xdr:col>26</xdr:col>
                    <xdr:colOff>76200</xdr:colOff>
                    <xdr:row>69</xdr:row>
                    <xdr:rowOff>57150</xdr:rowOff>
                  </from>
                  <to>
                    <xdr:col>28</xdr:col>
                    <xdr:colOff>114300</xdr:colOff>
                    <xdr:row>69</xdr:row>
                    <xdr:rowOff>266700</xdr:rowOff>
                  </to>
                </anchor>
              </controlPr>
            </control>
          </mc:Choice>
        </mc:AlternateContent>
        <mc:AlternateContent xmlns:mc="http://schemas.openxmlformats.org/markup-compatibility/2006">
          <mc:Choice Requires="x14">
            <control shapeId="9078" r:id="rId142" name="Check Box 886">
              <controlPr defaultSize="0" autoFill="0" autoLine="0" autoPict="0">
                <anchor moveWithCells="1">
                  <from>
                    <xdr:col>28</xdr:col>
                    <xdr:colOff>76200</xdr:colOff>
                    <xdr:row>69</xdr:row>
                    <xdr:rowOff>57150</xdr:rowOff>
                  </from>
                  <to>
                    <xdr:col>30</xdr:col>
                    <xdr:colOff>114300</xdr:colOff>
                    <xdr:row>69</xdr:row>
                    <xdr:rowOff>266700</xdr:rowOff>
                  </to>
                </anchor>
              </controlPr>
            </control>
          </mc:Choice>
        </mc:AlternateContent>
        <mc:AlternateContent xmlns:mc="http://schemas.openxmlformats.org/markup-compatibility/2006">
          <mc:Choice Requires="x14">
            <control shapeId="9079" r:id="rId143" name="Check Box 887">
              <controlPr defaultSize="0" autoFill="0" autoLine="0" autoPict="0">
                <anchor moveWithCells="1">
                  <from>
                    <xdr:col>30</xdr:col>
                    <xdr:colOff>76200</xdr:colOff>
                    <xdr:row>69</xdr:row>
                    <xdr:rowOff>57150</xdr:rowOff>
                  </from>
                  <to>
                    <xdr:col>32</xdr:col>
                    <xdr:colOff>114300</xdr:colOff>
                    <xdr:row>69</xdr:row>
                    <xdr:rowOff>266700</xdr:rowOff>
                  </to>
                </anchor>
              </controlPr>
            </control>
          </mc:Choice>
        </mc:AlternateContent>
        <mc:AlternateContent xmlns:mc="http://schemas.openxmlformats.org/markup-compatibility/2006">
          <mc:Choice Requires="x14">
            <control shapeId="9080" r:id="rId144" name="Check Box 888">
              <controlPr defaultSize="0" autoFill="0" autoLine="0" autoPict="0">
                <anchor moveWithCells="1">
                  <from>
                    <xdr:col>32</xdr:col>
                    <xdr:colOff>76200</xdr:colOff>
                    <xdr:row>69</xdr:row>
                    <xdr:rowOff>57150</xdr:rowOff>
                  </from>
                  <to>
                    <xdr:col>34</xdr:col>
                    <xdr:colOff>114300</xdr:colOff>
                    <xdr:row>69</xdr:row>
                    <xdr:rowOff>266700</xdr:rowOff>
                  </to>
                </anchor>
              </controlPr>
            </control>
          </mc:Choice>
        </mc:AlternateContent>
        <mc:AlternateContent xmlns:mc="http://schemas.openxmlformats.org/markup-compatibility/2006">
          <mc:Choice Requires="x14">
            <control shapeId="9081" r:id="rId145" name="Check Box 889">
              <controlPr defaultSize="0" autoFill="0" autoLine="0" autoPict="0">
                <anchor moveWithCells="1">
                  <from>
                    <xdr:col>24</xdr:col>
                    <xdr:colOff>76200</xdr:colOff>
                    <xdr:row>70</xdr:row>
                    <xdr:rowOff>57150</xdr:rowOff>
                  </from>
                  <to>
                    <xdr:col>26</xdr:col>
                    <xdr:colOff>114300</xdr:colOff>
                    <xdr:row>70</xdr:row>
                    <xdr:rowOff>266700</xdr:rowOff>
                  </to>
                </anchor>
              </controlPr>
            </control>
          </mc:Choice>
        </mc:AlternateContent>
        <mc:AlternateContent xmlns:mc="http://schemas.openxmlformats.org/markup-compatibility/2006">
          <mc:Choice Requires="x14">
            <control shapeId="9082" r:id="rId146" name="Check Box 890">
              <controlPr defaultSize="0" autoFill="0" autoLine="0" autoPict="0">
                <anchor moveWithCells="1">
                  <from>
                    <xdr:col>26</xdr:col>
                    <xdr:colOff>76200</xdr:colOff>
                    <xdr:row>70</xdr:row>
                    <xdr:rowOff>57150</xdr:rowOff>
                  </from>
                  <to>
                    <xdr:col>28</xdr:col>
                    <xdr:colOff>114300</xdr:colOff>
                    <xdr:row>70</xdr:row>
                    <xdr:rowOff>266700</xdr:rowOff>
                  </to>
                </anchor>
              </controlPr>
            </control>
          </mc:Choice>
        </mc:AlternateContent>
        <mc:AlternateContent xmlns:mc="http://schemas.openxmlformats.org/markup-compatibility/2006">
          <mc:Choice Requires="x14">
            <control shapeId="9083" r:id="rId147" name="Check Box 891">
              <controlPr defaultSize="0" autoFill="0" autoLine="0" autoPict="0">
                <anchor moveWithCells="1">
                  <from>
                    <xdr:col>28</xdr:col>
                    <xdr:colOff>76200</xdr:colOff>
                    <xdr:row>70</xdr:row>
                    <xdr:rowOff>57150</xdr:rowOff>
                  </from>
                  <to>
                    <xdr:col>30</xdr:col>
                    <xdr:colOff>114300</xdr:colOff>
                    <xdr:row>70</xdr:row>
                    <xdr:rowOff>266700</xdr:rowOff>
                  </to>
                </anchor>
              </controlPr>
            </control>
          </mc:Choice>
        </mc:AlternateContent>
        <mc:AlternateContent xmlns:mc="http://schemas.openxmlformats.org/markup-compatibility/2006">
          <mc:Choice Requires="x14">
            <control shapeId="9084" r:id="rId148" name="Check Box 892">
              <controlPr defaultSize="0" autoFill="0" autoLine="0" autoPict="0">
                <anchor moveWithCells="1">
                  <from>
                    <xdr:col>30</xdr:col>
                    <xdr:colOff>76200</xdr:colOff>
                    <xdr:row>70</xdr:row>
                    <xdr:rowOff>57150</xdr:rowOff>
                  </from>
                  <to>
                    <xdr:col>32</xdr:col>
                    <xdr:colOff>114300</xdr:colOff>
                    <xdr:row>70</xdr:row>
                    <xdr:rowOff>266700</xdr:rowOff>
                  </to>
                </anchor>
              </controlPr>
            </control>
          </mc:Choice>
        </mc:AlternateContent>
        <mc:AlternateContent xmlns:mc="http://schemas.openxmlformats.org/markup-compatibility/2006">
          <mc:Choice Requires="x14">
            <control shapeId="9085" r:id="rId149" name="Check Box 893">
              <controlPr defaultSize="0" autoFill="0" autoLine="0" autoPict="0">
                <anchor moveWithCells="1">
                  <from>
                    <xdr:col>32</xdr:col>
                    <xdr:colOff>76200</xdr:colOff>
                    <xdr:row>70</xdr:row>
                    <xdr:rowOff>57150</xdr:rowOff>
                  </from>
                  <to>
                    <xdr:col>34</xdr:col>
                    <xdr:colOff>114300</xdr:colOff>
                    <xdr:row>70</xdr:row>
                    <xdr:rowOff>266700</xdr:rowOff>
                  </to>
                </anchor>
              </controlPr>
            </control>
          </mc:Choice>
        </mc:AlternateContent>
        <mc:AlternateContent xmlns:mc="http://schemas.openxmlformats.org/markup-compatibility/2006">
          <mc:Choice Requires="x14">
            <control shapeId="9086" r:id="rId150" name="Check Box 894">
              <controlPr defaultSize="0" autoFill="0" autoLine="0" autoPict="0">
                <anchor moveWithCells="1">
                  <from>
                    <xdr:col>24</xdr:col>
                    <xdr:colOff>76200</xdr:colOff>
                    <xdr:row>71</xdr:row>
                    <xdr:rowOff>57150</xdr:rowOff>
                  </from>
                  <to>
                    <xdr:col>26</xdr:col>
                    <xdr:colOff>114300</xdr:colOff>
                    <xdr:row>71</xdr:row>
                    <xdr:rowOff>266700</xdr:rowOff>
                  </to>
                </anchor>
              </controlPr>
            </control>
          </mc:Choice>
        </mc:AlternateContent>
        <mc:AlternateContent xmlns:mc="http://schemas.openxmlformats.org/markup-compatibility/2006">
          <mc:Choice Requires="x14">
            <control shapeId="9087" r:id="rId151" name="Check Box 895">
              <controlPr defaultSize="0" autoFill="0" autoLine="0" autoPict="0">
                <anchor moveWithCells="1">
                  <from>
                    <xdr:col>26</xdr:col>
                    <xdr:colOff>76200</xdr:colOff>
                    <xdr:row>71</xdr:row>
                    <xdr:rowOff>57150</xdr:rowOff>
                  </from>
                  <to>
                    <xdr:col>28</xdr:col>
                    <xdr:colOff>114300</xdr:colOff>
                    <xdr:row>71</xdr:row>
                    <xdr:rowOff>266700</xdr:rowOff>
                  </to>
                </anchor>
              </controlPr>
            </control>
          </mc:Choice>
        </mc:AlternateContent>
        <mc:AlternateContent xmlns:mc="http://schemas.openxmlformats.org/markup-compatibility/2006">
          <mc:Choice Requires="x14">
            <control shapeId="9088" r:id="rId152" name="Check Box 896">
              <controlPr defaultSize="0" autoFill="0" autoLine="0" autoPict="0">
                <anchor moveWithCells="1">
                  <from>
                    <xdr:col>28</xdr:col>
                    <xdr:colOff>76200</xdr:colOff>
                    <xdr:row>71</xdr:row>
                    <xdr:rowOff>57150</xdr:rowOff>
                  </from>
                  <to>
                    <xdr:col>30</xdr:col>
                    <xdr:colOff>114300</xdr:colOff>
                    <xdr:row>71</xdr:row>
                    <xdr:rowOff>266700</xdr:rowOff>
                  </to>
                </anchor>
              </controlPr>
            </control>
          </mc:Choice>
        </mc:AlternateContent>
        <mc:AlternateContent xmlns:mc="http://schemas.openxmlformats.org/markup-compatibility/2006">
          <mc:Choice Requires="x14">
            <control shapeId="9089" r:id="rId153" name="Check Box 897">
              <controlPr defaultSize="0" autoFill="0" autoLine="0" autoPict="0">
                <anchor moveWithCells="1">
                  <from>
                    <xdr:col>30</xdr:col>
                    <xdr:colOff>76200</xdr:colOff>
                    <xdr:row>71</xdr:row>
                    <xdr:rowOff>57150</xdr:rowOff>
                  </from>
                  <to>
                    <xdr:col>32</xdr:col>
                    <xdr:colOff>114300</xdr:colOff>
                    <xdr:row>71</xdr:row>
                    <xdr:rowOff>266700</xdr:rowOff>
                  </to>
                </anchor>
              </controlPr>
            </control>
          </mc:Choice>
        </mc:AlternateContent>
        <mc:AlternateContent xmlns:mc="http://schemas.openxmlformats.org/markup-compatibility/2006">
          <mc:Choice Requires="x14">
            <control shapeId="9090" r:id="rId154" name="Check Box 898">
              <controlPr defaultSize="0" autoFill="0" autoLine="0" autoPict="0">
                <anchor moveWithCells="1">
                  <from>
                    <xdr:col>32</xdr:col>
                    <xdr:colOff>76200</xdr:colOff>
                    <xdr:row>71</xdr:row>
                    <xdr:rowOff>57150</xdr:rowOff>
                  </from>
                  <to>
                    <xdr:col>34</xdr:col>
                    <xdr:colOff>114300</xdr:colOff>
                    <xdr:row>71</xdr:row>
                    <xdr:rowOff>266700</xdr:rowOff>
                  </to>
                </anchor>
              </controlPr>
            </control>
          </mc:Choice>
        </mc:AlternateContent>
        <mc:AlternateContent xmlns:mc="http://schemas.openxmlformats.org/markup-compatibility/2006">
          <mc:Choice Requires="x14">
            <control shapeId="9091" r:id="rId155" name="Check Box 899">
              <controlPr defaultSize="0" autoFill="0" autoLine="0" autoPict="0">
                <anchor moveWithCells="1">
                  <from>
                    <xdr:col>24</xdr:col>
                    <xdr:colOff>76200</xdr:colOff>
                    <xdr:row>72</xdr:row>
                    <xdr:rowOff>57150</xdr:rowOff>
                  </from>
                  <to>
                    <xdr:col>26</xdr:col>
                    <xdr:colOff>114300</xdr:colOff>
                    <xdr:row>72</xdr:row>
                    <xdr:rowOff>266700</xdr:rowOff>
                  </to>
                </anchor>
              </controlPr>
            </control>
          </mc:Choice>
        </mc:AlternateContent>
        <mc:AlternateContent xmlns:mc="http://schemas.openxmlformats.org/markup-compatibility/2006">
          <mc:Choice Requires="x14">
            <control shapeId="9092" r:id="rId156" name="Check Box 900">
              <controlPr defaultSize="0" autoFill="0" autoLine="0" autoPict="0">
                <anchor moveWithCells="1">
                  <from>
                    <xdr:col>26</xdr:col>
                    <xdr:colOff>76200</xdr:colOff>
                    <xdr:row>72</xdr:row>
                    <xdr:rowOff>57150</xdr:rowOff>
                  </from>
                  <to>
                    <xdr:col>28</xdr:col>
                    <xdr:colOff>114300</xdr:colOff>
                    <xdr:row>72</xdr:row>
                    <xdr:rowOff>266700</xdr:rowOff>
                  </to>
                </anchor>
              </controlPr>
            </control>
          </mc:Choice>
        </mc:AlternateContent>
        <mc:AlternateContent xmlns:mc="http://schemas.openxmlformats.org/markup-compatibility/2006">
          <mc:Choice Requires="x14">
            <control shapeId="9093" r:id="rId157" name="Check Box 901">
              <controlPr defaultSize="0" autoFill="0" autoLine="0" autoPict="0">
                <anchor moveWithCells="1">
                  <from>
                    <xdr:col>28</xdr:col>
                    <xdr:colOff>76200</xdr:colOff>
                    <xdr:row>72</xdr:row>
                    <xdr:rowOff>57150</xdr:rowOff>
                  </from>
                  <to>
                    <xdr:col>30</xdr:col>
                    <xdr:colOff>114300</xdr:colOff>
                    <xdr:row>72</xdr:row>
                    <xdr:rowOff>266700</xdr:rowOff>
                  </to>
                </anchor>
              </controlPr>
            </control>
          </mc:Choice>
        </mc:AlternateContent>
        <mc:AlternateContent xmlns:mc="http://schemas.openxmlformats.org/markup-compatibility/2006">
          <mc:Choice Requires="x14">
            <control shapeId="9094" r:id="rId158" name="Check Box 902">
              <controlPr defaultSize="0" autoFill="0" autoLine="0" autoPict="0">
                <anchor moveWithCells="1">
                  <from>
                    <xdr:col>30</xdr:col>
                    <xdr:colOff>76200</xdr:colOff>
                    <xdr:row>72</xdr:row>
                    <xdr:rowOff>57150</xdr:rowOff>
                  </from>
                  <to>
                    <xdr:col>32</xdr:col>
                    <xdr:colOff>114300</xdr:colOff>
                    <xdr:row>72</xdr:row>
                    <xdr:rowOff>266700</xdr:rowOff>
                  </to>
                </anchor>
              </controlPr>
            </control>
          </mc:Choice>
        </mc:AlternateContent>
        <mc:AlternateContent xmlns:mc="http://schemas.openxmlformats.org/markup-compatibility/2006">
          <mc:Choice Requires="x14">
            <control shapeId="9095" r:id="rId159" name="Check Box 903">
              <controlPr defaultSize="0" autoFill="0" autoLine="0" autoPict="0">
                <anchor moveWithCells="1">
                  <from>
                    <xdr:col>32</xdr:col>
                    <xdr:colOff>76200</xdr:colOff>
                    <xdr:row>72</xdr:row>
                    <xdr:rowOff>57150</xdr:rowOff>
                  </from>
                  <to>
                    <xdr:col>34</xdr:col>
                    <xdr:colOff>114300</xdr:colOff>
                    <xdr:row>72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83"/>
  <sheetViews>
    <sheetView showGridLines="0" showWhiteSpace="0" view="pageBreakPreview" zoomScaleNormal="70" zoomScaleSheetLayoutView="100" zoomScalePageLayoutView="85" workbookViewId="0"/>
  </sheetViews>
  <sheetFormatPr defaultColWidth="0" defaultRowHeight="13.5"/>
  <cols>
    <col min="1" max="1" width="1.875" style="45" customWidth="1"/>
    <col min="2" max="34" width="2.5" style="45" customWidth="1"/>
    <col min="35" max="35" width="1.875" style="45" customWidth="1"/>
    <col min="36" max="39" width="7.125" style="100" hidden="1" customWidth="1"/>
    <col min="40" max="16384" width="9" style="100" hidden="1"/>
  </cols>
  <sheetData>
    <row r="1" spans="1:46" s="85" customFormat="1">
      <c r="A1" s="48"/>
      <c r="B1" s="53"/>
      <c r="C1" s="53"/>
      <c r="D1" s="53"/>
      <c r="E1" s="53"/>
      <c r="F1" s="53"/>
      <c r="G1" s="53"/>
      <c r="H1" s="53"/>
      <c r="I1" s="53"/>
      <c r="J1" s="53"/>
      <c r="K1" s="53"/>
      <c r="L1" s="53"/>
      <c r="M1" s="53"/>
      <c r="N1" s="53"/>
      <c r="O1" s="53"/>
      <c r="P1" s="53"/>
      <c r="Q1" s="53"/>
      <c r="R1" s="53"/>
      <c r="S1" s="53"/>
      <c r="T1" s="53"/>
      <c r="U1" s="53"/>
      <c r="V1" s="53"/>
      <c r="W1" s="53"/>
      <c r="X1" s="53"/>
      <c r="Y1" s="53"/>
      <c r="Z1" s="48"/>
      <c r="AA1" s="48"/>
      <c r="AB1" s="48"/>
      <c r="AC1" s="48"/>
      <c r="AD1" s="48"/>
      <c r="AE1" s="48"/>
      <c r="AF1" s="48"/>
      <c r="AG1" s="48"/>
      <c r="AH1" s="48"/>
      <c r="AI1" s="48"/>
    </row>
    <row r="2" spans="1:46" s="85" customFormat="1">
      <c r="A2" s="6"/>
      <c r="B2" s="351" t="s">
        <v>131</v>
      </c>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83"/>
    </row>
    <row r="3" spans="1:46" s="85" customFormat="1" ht="14.25" thickBot="1">
      <c r="A3" s="6"/>
      <c r="B3" s="351" t="s">
        <v>132</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83"/>
      <c r="AJ3" s="85" t="s">
        <v>302</v>
      </c>
      <c r="AK3" s="85" t="s">
        <v>303</v>
      </c>
      <c r="AL3" s="85" t="s">
        <v>305</v>
      </c>
      <c r="AM3" s="85" t="s">
        <v>306</v>
      </c>
      <c r="AN3" s="259" t="str">
        <f>IF(H7="","",H7)</f>
        <v/>
      </c>
    </row>
    <row r="4" spans="1:46" s="85" customFormat="1" ht="14.25" customHeight="1" thickBot="1">
      <c r="A4" s="6"/>
      <c r="B4" s="81"/>
      <c r="C4" s="351" t="s">
        <v>133</v>
      </c>
      <c r="D4" s="351"/>
      <c r="E4" s="354" t="s">
        <v>245</v>
      </c>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67"/>
      <c r="AL4" s="85" t="s">
        <v>305</v>
      </c>
      <c r="AM4" s="85" t="s">
        <v>307</v>
      </c>
      <c r="AN4" s="259" t="str">
        <f>IF(AR4=".","",AR4)</f>
        <v/>
      </c>
      <c r="AO4" s="225" t="str">
        <f>IF(X7="","",X7)</f>
        <v/>
      </c>
      <c r="AP4" s="225" t="s">
        <v>308</v>
      </c>
      <c r="AQ4" s="227" t="str">
        <f>IF(AA7="","",AA7)</f>
        <v/>
      </c>
      <c r="AR4" s="229" t="str">
        <f>CONCATENATE(AO4,AP4,AQ4)</f>
        <v>.</v>
      </c>
    </row>
    <row r="5" spans="1:46" s="85" customFormat="1" ht="14.25" thickBot="1">
      <c r="A5" s="6"/>
      <c r="B5" s="45"/>
      <c r="C5" s="45"/>
      <c r="D5" s="45"/>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6"/>
      <c r="AL5" s="85" t="s">
        <v>309</v>
      </c>
      <c r="AM5" s="85" t="s">
        <v>306</v>
      </c>
      <c r="AN5" s="259" t="str">
        <f>IF(H11="","",H11)</f>
        <v/>
      </c>
    </row>
    <row r="6" spans="1:46" s="85" customFormat="1" ht="14.25" thickBot="1">
      <c r="A6" s="6"/>
      <c r="B6" s="45"/>
      <c r="C6" s="45"/>
      <c r="D6" s="45"/>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6"/>
      <c r="AL6" s="85" t="s">
        <v>309</v>
      </c>
      <c r="AM6" s="85" t="s">
        <v>310</v>
      </c>
      <c r="AN6" s="259" t="str">
        <f>IF(U11="","",U11)</f>
        <v/>
      </c>
      <c r="AP6" s="153" t="s">
        <v>312</v>
      </c>
      <c r="AQ6" s="167" t="s">
        <v>313</v>
      </c>
      <c r="AR6" s="100" t="s">
        <v>400</v>
      </c>
      <c r="AS6" s="100" t="s">
        <v>399</v>
      </c>
      <c r="AT6" s="100" t="s">
        <v>401</v>
      </c>
    </row>
    <row r="7" spans="1:46" s="85" customFormat="1" ht="13.5" customHeight="1" thickBot="1">
      <c r="A7" s="6"/>
      <c r="B7" s="45"/>
      <c r="C7" s="45"/>
      <c r="D7" s="45"/>
      <c r="E7" s="481" t="s">
        <v>134</v>
      </c>
      <c r="F7" s="481"/>
      <c r="G7" s="481"/>
      <c r="H7" s="482"/>
      <c r="I7" s="482"/>
      <c r="J7" s="482"/>
      <c r="K7" s="483" t="s">
        <v>135</v>
      </c>
      <c r="L7" s="483"/>
      <c r="M7" s="483"/>
      <c r="N7" s="483"/>
      <c r="O7" s="483"/>
      <c r="P7" s="129"/>
      <c r="Q7" s="483" t="s">
        <v>136</v>
      </c>
      <c r="R7" s="483"/>
      <c r="S7" s="483"/>
      <c r="T7" s="483"/>
      <c r="U7" s="483"/>
      <c r="V7" s="483"/>
      <c r="W7" s="483"/>
      <c r="X7" s="538"/>
      <c r="Y7" s="538"/>
      <c r="Z7" s="321" t="s">
        <v>137</v>
      </c>
      <c r="AA7" s="538"/>
      <c r="AB7" s="538"/>
      <c r="AC7" s="539" t="s">
        <v>201</v>
      </c>
      <c r="AD7" s="539"/>
      <c r="AE7" s="539"/>
      <c r="AF7" s="539"/>
      <c r="AG7" s="539"/>
      <c r="AH7" s="539"/>
      <c r="AI7" s="6"/>
      <c r="AM7" s="100" t="s">
        <v>311</v>
      </c>
      <c r="AN7" s="259" t="str">
        <f>CONCATENATE(AR7,AS7)</f>
        <v/>
      </c>
      <c r="AO7" s="227">
        <f>COUNT(AR7:AS7)</f>
        <v>0</v>
      </c>
      <c r="AP7" s="225" t="b">
        <v>0</v>
      </c>
      <c r="AQ7" s="225" t="b">
        <v>0</v>
      </c>
      <c r="AR7" s="226" t="str">
        <f>IF(AP7=TRUE,1,"")</f>
        <v/>
      </c>
      <c r="AS7" s="227" t="str">
        <f>IF(AQ7=TRUE,2,"")</f>
        <v/>
      </c>
      <c r="AT7" s="229" t="str">
        <f>IF(AO7=0,IF(AN6="","",1),"")</f>
        <v/>
      </c>
    </row>
    <row r="8" spans="1:46" s="85" customFormat="1">
      <c r="A8" s="6"/>
      <c r="B8" s="45"/>
      <c r="C8" s="45"/>
      <c r="D8" s="4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6"/>
      <c r="AL8" s="85" t="s">
        <v>314</v>
      </c>
      <c r="AM8" s="85" t="s">
        <v>267</v>
      </c>
      <c r="AN8" s="212" t="str">
        <f t="shared" ref="AN8:AN14" si="0">IF(O17="","",O17)</f>
        <v/>
      </c>
      <c r="AP8" s="213"/>
    </row>
    <row r="9" spans="1:46" s="85" customFormat="1" ht="13.5" customHeight="1" thickBot="1">
      <c r="A9" s="6"/>
      <c r="B9" s="45"/>
      <c r="C9" s="351" t="s">
        <v>138</v>
      </c>
      <c r="D9" s="351"/>
      <c r="E9" s="485" t="s">
        <v>139</v>
      </c>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6"/>
      <c r="AL9" s="85" t="s">
        <v>315</v>
      </c>
      <c r="AM9" s="85" t="s">
        <v>267</v>
      </c>
      <c r="AN9" s="212" t="str">
        <f t="shared" si="0"/>
        <v/>
      </c>
      <c r="AP9" s="213" t="s">
        <v>415</v>
      </c>
    </row>
    <row r="10" spans="1:46" s="85" customFormat="1" ht="14.25" thickBot="1">
      <c r="A10" s="6"/>
      <c r="B10" s="45"/>
      <c r="C10" s="86"/>
      <c r="D10" s="86"/>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6"/>
      <c r="AL10" s="85" t="s">
        <v>316</v>
      </c>
      <c r="AM10" s="85" t="s">
        <v>267</v>
      </c>
      <c r="AN10" s="212" t="str">
        <f t="shared" si="0"/>
        <v/>
      </c>
      <c r="AP10" s="229" t="str">
        <f>IF(H7="",IF(X7="",IF(AA7="","",1),1),1)</f>
        <v/>
      </c>
    </row>
    <row r="11" spans="1:46" s="85" customFormat="1" ht="13.5" customHeight="1">
      <c r="A11" s="6"/>
      <c r="B11" s="45"/>
      <c r="C11" s="45"/>
      <c r="D11" s="105"/>
      <c r="E11" s="486" t="s">
        <v>134</v>
      </c>
      <c r="F11" s="486"/>
      <c r="G11" s="486"/>
      <c r="H11" s="482"/>
      <c r="I11" s="482"/>
      <c r="J11" s="482"/>
      <c r="K11" s="483" t="s">
        <v>135</v>
      </c>
      <c r="L11" s="483"/>
      <c r="M11" s="483"/>
      <c r="N11" s="483"/>
      <c r="O11" s="483"/>
      <c r="P11" s="129"/>
      <c r="Q11" s="130" t="s">
        <v>202</v>
      </c>
      <c r="R11" s="130"/>
      <c r="S11" s="130"/>
      <c r="T11" s="130"/>
      <c r="U11" s="526"/>
      <c r="V11" s="526"/>
      <c r="W11" s="526"/>
      <c r="X11" s="526"/>
      <c r="Y11" s="130" t="s">
        <v>224</v>
      </c>
      <c r="Z11" s="130"/>
      <c r="AA11" s="130"/>
      <c r="AB11" s="130"/>
      <c r="AC11" s="130"/>
      <c r="AD11" s="484" t="s">
        <v>225</v>
      </c>
      <c r="AE11" s="484"/>
      <c r="AF11" s="130"/>
      <c r="AG11" s="484" t="s">
        <v>226</v>
      </c>
      <c r="AH11" s="484"/>
      <c r="AI11" s="6"/>
      <c r="AL11" s="85" t="s">
        <v>317</v>
      </c>
      <c r="AM11" s="85" t="s">
        <v>267</v>
      </c>
      <c r="AN11" s="212" t="str">
        <f t="shared" si="0"/>
        <v/>
      </c>
    </row>
    <row r="12" spans="1:46" s="85" customFormat="1" ht="14.25" thickBot="1">
      <c r="A12" s="6"/>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6"/>
      <c r="AL12" s="85" t="s">
        <v>318</v>
      </c>
      <c r="AM12" s="85" t="s">
        <v>267</v>
      </c>
      <c r="AN12" s="212" t="str">
        <f t="shared" si="0"/>
        <v/>
      </c>
      <c r="AP12" s="85" t="s">
        <v>421</v>
      </c>
    </row>
    <row r="13" spans="1:46" s="85" customFormat="1" ht="14.25" thickBot="1">
      <c r="A13" s="6"/>
      <c r="B13" s="45"/>
      <c r="C13" s="527" t="s">
        <v>140</v>
      </c>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6"/>
      <c r="AL13" s="85" t="s">
        <v>319</v>
      </c>
      <c r="AM13" s="85" t="s">
        <v>267</v>
      </c>
      <c r="AN13" s="212" t="str">
        <f t="shared" si="0"/>
        <v/>
      </c>
      <c r="AP13" s="320" t="str">
        <f>CONCATENATE(AN8,AN9,AN10,AN11,AN12,AN13,AN14,AN15,AN16,AN17,AN18,AN19,AN20,AN21,AN22,AN23,AN24,AN25,AN26,AN27,AN28,AN29,AN30,AN31,AN32,AN33,AN34,AN35)</f>
        <v/>
      </c>
    </row>
    <row r="14" spans="1:46" s="85" customFormat="1" ht="14.25" thickBot="1">
      <c r="A14" s="6"/>
      <c r="B14" s="45"/>
      <c r="C14" s="353" t="s">
        <v>203</v>
      </c>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6"/>
      <c r="AL14" s="174" t="s">
        <v>320</v>
      </c>
      <c r="AM14" s="174" t="s">
        <v>267</v>
      </c>
      <c r="AN14" s="260" t="str">
        <f t="shared" si="0"/>
        <v/>
      </c>
      <c r="AP14" s="229">
        <f>LEN(AP13)</f>
        <v>0</v>
      </c>
    </row>
    <row r="15" spans="1:46" s="85" customFormat="1" ht="14.25" thickTop="1">
      <c r="A15" s="6"/>
      <c r="B15" s="45"/>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6"/>
      <c r="AL15" s="85" t="s">
        <v>314</v>
      </c>
      <c r="AM15" s="85" t="s">
        <v>268</v>
      </c>
      <c r="AN15" s="261" t="str">
        <f t="shared" ref="AN15:AN21" si="1">IF(T17="","",T17)</f>
        <v/>
      </c>
    </row>
    <row r="16" spans="1:46" s="85" customFormat="1" ht="20.85" customHeight="1">
      <c r="A16" s="6"/>
      <c r="B16" s="45"/>
      <c r="C16" s="389"/>
      <c r="D16" s="389"/>
      <c r="E16" s="389"/>
      <c r="F16" s="389"/>
      <c r="G16" s="389"/>
      <c r="H16" s="389"/>
      <c r="I16" s="389"/>
      <c r="J16" s="389"/>
      <c r="K16" s="389"/>
      <c r="L16" s="389"/>
      <c r="M16" s="389"/>
      <c r="N16" s="389"/>
      <c r="O16" s="389" t="s">
        <v>186</v>
      </c>
      <c r="P16" s="389"/>
      <c r="Q16" s="389"/>
      <c r="R16" s="389"/>
      <c r="S16" s="389"/>
      <c r="T16" s="389" t="s">
        <v>141</v>
      </c>
      <c r="U16" s="389"/>
      <c r="V16" s="389"/>
      <c r="W16" s="389"/>
      <c r="X16" s="389"/>
      <c r="Y16" s="389" t="s">
        <v>142</v>
      </c>
      <c r="Z16" s="389"/>
      <c r="AA16" s="389"/>
      <c r="AB16" s="389"/>
      <c r="AC16" s="389"/>
      <c r="AD16" s="389" t="s">
        <v>204</v>
      </c>
      <c r="AE16" s="389"/>
      <c r="AF16" s="389"/>
      <c r="AG16" s="389"/>
      <c r="AH16" s="389"/>
      <c r="AI16" s="6"/>
      <c r="AL16" s="85" t="s">
        <v>315</v>
      </c>
      <c r="AM16" s="85" t="s">
        <v>268</v>
      </c>
      <c r="AN16" s="212" t="str">
        <f t="shared" si="1"/>
        <v/>
      </c>
      <c r="AO16" s="99"/>
      <c r="AP16" s="99"/>
    </row>
    <row r="17" spans="1:42" s="85" customFormat="1" ht="20.85" customHeight="1">
      <c r="A17" s="6"/>
      <c r="B17" s="45"/>
      <c r="C17" s="488" t="s">
        <v>205</v>
      </c>
      <c r="D17" s="488"/>
      <c r="E17" s="488"/>
      <c r="F17" s="488"/>
      <c r="G17" s="488"/>
      <c r="H17" s="488"/>
      <c r="I17" s="488"/>
      <c r="J17" s="488"/>
      <c r="K17" s="488"/>
      <c r="L17" s="488"/>
      <c r="M17" s="488"/>
      <c r="N17" s="488"/>
      <c r="O17" s="367"/>
      <c r="P17" s="367"/>
      <c r="Q17" s="367"/>
      <c r="R17" s="367"/>
      <c r="S17" s="367"/>
      <c r="T17" s="367"/>
      <c r="U17" s="367"/>
      <c r="V17" s="367"/>
      <c r="W17" s="367"/>
      <c r="X17" s="367"/>
      <c r="Y17" s="367"/>
      <c r="Z17" s="367"/>
      <c r="AA17" s="367"/>
      <c r="AB17" s="367"/>
      <c r="AC17" s="367"/>
      <c r="AD17" s="367"/>
      <c r="AE17" s="367"/>
      <c r="AF17" s="367"/>
      <c r="AG17" s="367"/>
      <c r="AH17" s="367"/>
      <c r="AI17" s="6"/>
      <c r="AL17" s="85" t="s">
        <v>316</v>
      </c>
      <c r="AM17" s="85" t="s">
        <v>268</v>
      </c>
      <c r="AN17" s="212" t="str">
        <f t="shared" si="1"/>
        <v/>
      </c>
      <c r="AO17" s="99"/>
      <c r="AP17" s="99"/>
    </row>
    <row r="18" spans="1:42" s="85" customFormat="1" ht="20.85" customHeight="1">
      <c r="A18" s="6"/>
      <c r="B18" s="45"/>
      <c r="C18" s="488" t="s">
        <v>206</v>
      </c>
      <c r="D18" s="488"/>
      <c r="E18" s="488"/>
      <c r="F18" s="488"/>
      <c r="G18" s="488"/>
      <c r="H18" s="488"/>
      <c r="I18" s="488"/>
      <c r="J18" s="488"/>
      <c r="K18" s="488"/>
      <c r="L18" s="488"/>
      <c r="M18" s="488"/>
      <c r="N18" s="488"/>
      <c r="O18" s="367"/>
      <c r="P18" s="367"/>
      <c r="Q18" s="367"/>
      <c r="R18" s="367"/>
      <c r="S18" s="367"/>
      <c r="T18" s="367"/>
      <c r="U18" s="367"/>
      <c r="V18" s="367"/>
      <c r="W18" s="367"/>
      <c r="X18" s="367"/>
      <c r="Y18" s="367"/>
      <c r="Z18" s="367"/>
      <c r="AA18" s="367"/>
      <c r="AB18" s="367"/>
      <c r="AC18" s="367"/>
      <c r="AD18" s="367"/>
      <c r="AE18" s="367"/>
      <c r="AF18" s="367"/>
      <c r="AG18" s="367"/>
      <c r="AH18" s="367"/>
      <c r="AI18" s="6"/>
      <c r="AL18" s="85" t="s">
        <v>317</v>
      </c>
      <c r="AM18" s="85" t="s">
        <v>268</v>
      </c>
      <c r="AN18" s="212" t="str">
        <f t="shared" si="1"/>
        <v/>
      </c>
      <c r="AO18" s="99"/>
      <c r="AP18" s="99"/>
    </row>
    <row r="19" spans="1:42" s="85" customFormat="1" ht="20.85" customHeight="1">
      <c r="A19" s="6"/>
      <c r="B19" s="45"/>
      <c r="C19" s="488" t="s">
        <v>207</v>
      </c>
      <c r="D19" s="488"/>
      <c r="E19" s="488"/>
      <c r="F19" s="488"/>
      <c r="G19" s="488"/>
      <c r="H19" s="488"/>
      <c r="I19" s="488"/>
      <c r="J19" s="488"/>
      <c r="K19" s="488"/>
      <c r="L19" s="488"/>
      <c r="M19" s="488"/>
      <c r="N19" s="488"/>
      <c r="O19" s="367"/>
      <c r="P19" s="367"/>
      <c r="Q19" s="367"/>
      <c r="R19" s="367"/>
      <c r="S19" s="367"/>
      <c r="T19" s="367"/>
      <c r="U19" s="367"/>
      <c r="V19" s="367"/>
      <c r="W19" s="367"/>
      <c r="X19" s="367"/>
      <c r="Y19" s="367"/>
      <c r="Z19" s="367"/>
      <c r="AA19" s="367"/>
      <c r="AB19" s="367"/>
      <c r="AC19" s="367"/>
      <c r="AD19" s="367"/>
      <c r="AE19" s="367"/>
      <c r="AF19" s="367"/>
      <c r="AG19" s="367"/>
      <c r="AH19" s="367"/>
      <c r="AI19" s="6"/>
      <c r="AL19" s="85" t="s">
        <v>318</v>
      </c>
      <c r="AM19" s="85" t="s">
        <v>268</v>
      </c>
      <c r="AN19" s="212" t="str">
        <f t="shared" si="1"/>
        <v/>
      </c>
      <c r="AO19" s="99"/>
      <c r="AP19" s="99"/>
    </row>
    <row r="20" spans="1:42" s="85" customFormat="1" ht="20.85" customHeight="1">
      <c r="A20" s="6"/>
      <c r="B20" s="45"/>
      <c r="C20" s="488" t="s">
        <v>208</v>
      </c>
      <c r="D20" s="488"/>
      <c r="E20" s="488"/>
      <c r="F20" s="488"/>
      <c r="G20" s="488"/>
      <c r="H20" s="488"/>
      <c r="I20" s="488"/>
      <c r="J20" s="488"/>
      <c r="K20" s="488"/>
      <c r="L20" s="488"/>
      <c r="M20" s="488"/>
      <c r="N20" s="488"/>
      <c r="O20" s="367"/>
      <c r="P20" s="367"/>
      <c r="Q20" s="367"/>
      <c r="R20" s="367"/>
      <c r="S20" s="367"/>
      <c r="T20" s="367"/>
      <c r="U20" s="367"/>
      <c r="V20" s="367"/>
      <c r="W20" s="367"/>
      <c r="X20" s="367"/>
      <c r="Y20" s="367"/>
      <c r="Z20" s="367"/>
      <c r="AA20" s="367"/>
      <c r="AB20" s="367"/>
      <c r="AC20" s="367"/>
      <c r="AD20" s="367"/>
      <c r="AE20" s="367"/>
      <c r="AF20" s="367"/>
      <c r="AG20" s="367"/>
      <c r="AH20" s="367"/>
      <c r="AI20" s="6"/>
      <c r="AL20" s="85" t="s">
        <v>319</v>
      </c>
      <c r="AM20" s="85" t="s">
        <v>268</v>
      </c>
      <c r="AN20" s="212" t="str">
        <f t="shared" si="1"/>
        <v/>
      </c>
      <c r="AO20" s="99"/>
      <c r="AP20" s="99"/>
    </row>
    <row r="21" spans="1:42" s="85" customFormat="1" ht="20.85" customHeight="1" thickBot="1">
      <c r="A21" s="6"/>
      <c r="B21" s="45"/>
      <c r="C21" s="488" t="s">
        <v>209</v>
      </c>
      <c r="D21" s="488"/>
      <c r="E21" s="488"/>
      <c r="F21" s="488"/>
      <c r="G21" s="488"/>
      <c r="H21" s="488"/>
      <c r="I21" s="488"/>
      <c r="J21" s="488"/>
      <c r="K21" s="488"/>
      <c r="L21" s="488"/>
      <c r="M21" s="488"/>
      <c r="N21" s="488"/>
      <c r="O21" s="367"/>
      <c r="P21" s="367"/>
      <c r="Q21" s="367"/>
      <c r="R21" s="367"/>
      <c r="S21" s="367"/>
      <c r="T21" s="367"/>
      <c r="U21" s="367"/>
      <c r="V21" s="367"/>
      <c r="W21" s="367"/>
      <c r="X21" s="367"/>
      <c r="Y21" s="367"/>
      <c r="Z21" s="367"/>
      <c r="AA21" s="367"/>
      <c r="AB21" s="367"/>
      <c r="AC21" s="367"/>
      <c r="AD21" s="367"/>
      <c r="AE21" s="367"/>
      <c r="AF21" s="367"/>
      <c r="AG21" s="367"/>
      <c r="AH21" s="367"/>
      <c r="AI21" s="6"/>
      <c r="AL21" s="174" t="s">
        <v>320</v>
      </c>
      <c r="AM21" s="174" t="s">
        <v>268</v>
      </c>
      <c r="AN21" s="260" t="str">
        <f t="shared" si="1"/>
        <v/>
      </c>
      <c r="AO21" s="99"/>
      <c r="AP21" s="99"/>
    </row>
    <row r="22" spans="1:42" s="85" customFormat="1" ht="20.85" customHeight="1" thickTop="1">
      <c r="A22" s="6"/>
      <c r="B22" s="45"/>
      <c r="C22" s="488" t="s">
        <v>210</v>
      </c>
      <c r="D22" s="488"/>
      <c r="E22" s="488"/>
      <c r="F22" s="488"/>
      <c r="G22" s="488"/>
      <c r="H22" s="488"/>
      <c r="I22" s="488"/>
      <c r="J22" s="488"/>
      <c r="K22" s="488"/>
      <c r="L22" s="488"/>
      <c r="M22" s="488"/>
      <c r="N22" s="488"/>
      <c r="O22" s="367"/>
      <c r="P22" s="367"/>
      <c r="Q22" s="367"/>
      <c r="R22" s="367"/>
      <c r="S22" s="367"/>
      <c r="T22" s="367"/>
      <c r="U22" s="367"/>
      <c r="V22" s="367"/>
      <c r="W22" s="367"/>
      <c r="X22" s="367"/>
      <c r="Y22" s="367"/>
      <c r="Z22" s="367"/>
      <c r="AA22" s="367"/>
      <c r="AB22" s="367"/>
      <c r="AC22" s="367"/>
      <c r="AD22" s="367"/>
      <c r="AE22" s="367"/>
      <c r="AF22" s="367"/>
      <c r="AG22" s="367"/>
      <c r="AH22" s="367"/>
      <c r="AI22" s="6"/>
      <c r="AL22" s="175" t="s">
        <v>314</v>
      </c>
      <c r="AM22" s="175" t="s">
        <v>270</v>
      </c>
      <c r="AN22" s="262" t="str">
        <f t="shared" ref="AN22:AN28" si="2">IF(Y17="","",Y17)</f>
        <v/>
      </c>
      <c r="AO22" s="99"/>
      <c r="AP22" s="99"/>
    </row>
    <row r="23" spans="1:42" s="85" customFormat="1" ht="20.85" customHeight="1">
      <c r="A23" s="6"/>
      <c r="B23" s="45"/>
      <c r="C23" s="488" t="s">
        <v>211</v>
      </c>
      <c r="D23" s="488"/>
      <c r="E23" s="488"/>
      <c r="F23" s="488"/>
      <c r="G23" s="488"/>
      <c r="H23" s="488"/>
      <c r="I23" s="488"/>
      <c r="J23" s="488"/>
      <c r="K23" s="488"/>
      <c r="L23" s="488"/>
      <c r="M23" s="488"/>
      <c r="N23" s="488"/>
      <c r="O23" s="367"/>
      <c r="P23" s="367"/>
      <c r="Q23" s="367"/>
      <c r="R23" s="367"/>
      <c r="S23" s="367"/>
      <c r="T23" s="367"/>
      <c r="U23" s="367"/>
      <c r="V23" s="367"/>
      <c r="W23" s="367"/>
      <c r="X23" s="367"/>
      <c r="Y23" s="367"/>
      <c r="Z23" s="367"/>
      <c r="AA23" s="367"/>
      <c r="AB23" s="367"/>
      <c r="AC23" s="367"/>
      <c r="AD23" s="367"/>
      <c r="AE23" s="367"/>
      <c r="AF23" s="367"/>
      <c r="AG23" s="367"/>
      <c r="AH23" s="367"/>
      <c r="AI23" s="6"/>
      <c r="AL23" s="100" t="s">
        <v>315</v>
      </c>
      <c r="AM23" s="100" t="s">
        <v>270</v>
      </c>
      <c r="AN23" s="212" t="str">
        <f t="shared" si="2"/>
        <v/>
      </c>
      <c r="AO23" s="99"/>
      <c r="AP23" s="99"/>
    </row>
    <row r="24" spans="1:42" s="99" customFormat="1" ht="33" customHeight="1">
      <c r="A24" s="98"/>
      <c r="B24" s="94"/>
      <c r="C24" s="94"/>
      <c r="D24" s="494" t="s">
        <v>143</v>
      </c>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98"/>
      <c r="AL24" s="100" t="s">
        <v>316</v>
      </c>
      <c r="AM24" s="100" t="s">
        <v>270</v>
      </c>
      <c r="AN24" s="212" t="str">
        <f t="shared" si="2"/>
        <v/>
      </c>
    </row>
    <row r="25" spans="1:42" s="99" customFormat="1" ht="33" customHeight="1">
      <c r="A25" s="98"/>
      <c r="B25" s="94"/>
      <c r="C25" s="94"/>
      <c r="D25" s="496" t="s">
        <v>144</v>
      </c>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98"/>
      <c r="AL25" s="100" t="s">
        <v>317</v>
      </c>
      <c r="AM25" s="100" t="s">
        <v>270</v>
      </c>
      <c r="AN25" s="212" t="str">
        <f t="shared" si="2"/>
        <v/>
      </c>
      <c r="AO25" s="85"/>
      <c r="AP25" s="85"/>
    </row>
    <row r="26" spans="1:42" s="99" customFormat="1" ht="33" customHeight="1">
      <c r="A26" s="98"/>
      <c r="B26" s="94"/>
      <c r="C26" s="94"/>
      <c r="D26" s="496" t="s">
        <v>194</v>
      </c>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98"/>
      <c r="AL26" s="100" t="s">
        <v>318</v>
      </c>
      <c r="AM26" s="100" t="s">
        <v>270</v>
      </c>
      <c r="AN26" s="212" t="str">
        <f t="shared" si="2"/>
        <v/>
      </c>
      <c r="AO26" s="85"/>
      <c r="AP26" s="85"/>
    </row>
    <row r="27" spans="1:42" s="99" customFormat="1" ht="33" customHeight="1">
      <c r="A27" s="98"/>
      <c r="B27" s="94"/>
      <c r="C27" s="94"/>
      <c r="D27" s="496" t="s">
        <v>145</v>
      </c>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98"/>
      <c r="AL27" s="100" t="s">
        <v>319</v>
      </c>
      <c r="AM27" s="100" t="s">
        <v>270</v>
      </c>
      <c r="AN27" s="212" t="str">
        <f t="shared" si="2"/>
        <v/>
      </c>
      <c r="AO27" s="85"/>
      <c r="AP27" s="85"/>
    </row>
    <row r="28" spans="1:42" s="99" customFormat="1" ht="33" customHeight="1" thickBot="1">
      <c r="A28" s="98"/>
      <c r="B28" s="94"/>
      <c r="C28" s="94"/>
      <c r="D28" s="496" t="s">
        <v>146</v>
      </c>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98"/>
      <c r="AL28" s="174" t="s">
        <v>320</v>
      </c>
      <c r="AM28" s="174" t="s">
        <v>270</v>
      </c>
      <c r="AN28" s="260" t="str">
        <f t="shared" si="2"/>
        <v/>
      </c>
      <c r="AO28" s="85"/>
      <c r="AP28" s="85"/>
    </row>
    <row r="29" spans="1:42" s="99" customFormat="1" ht="33" customHeight="1" thickTop="1">
      <c r="A29" s="98"/>
      <c r="B29" s="94"/>
      <c r="C29" s="94"/>
      <c r="D29" s="496" t="s">
        <v>147</v>
      </c>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98"/>
      <c r="AL29" s="175" t="s">
        <v>314</v>
      </c>
      <c r="AM29" s="85" t="s">
        <v>272</v>
      </c>
      <c r="AN29" s="212" t="str">
        <f t="shared" ref="AN29:AN35" si="3">IF(AD17="","",AD17)</f>
        <v/>
      </c>
      <c r="AO29" s="85"/>
      <c r="AP29" s="85"/>
    </row>
    <row r="30" spans="1:42" s="99" customFormat="1" ht="33" customHeight="1">
      <c r="A30" s="98"/>
      <c r="B30" s="94"/>
      <c r="C30" s="94"/>
      <c r="D30" s="496" t="s">
        <v>148</v>
      </c>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98"/>
      <c r="AL30" s="100" t="s">
        <v>315</v>
      </c>
      <c r="AM30" s="85" t="s">
        <v>272</v>
      </c>
      <c r="AN30" s="212" t="str">
        <f t="shared" si="3"/>
        <v/>
      </c>
      <c r="AO30" s="85"/>
      <c r="AP30" s="85"/>
    </row>
    <row r="31" spans="1:42" s="99" customFormat="1" ht="33" customHeight="1">
      <c r="A31" s="98"/>
      <c r="B31" s="94"/>
      <c r="C31" s="94"/>
      <c r="D31" s="496" t="s">
        <v>149</v>
      </c>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98"/>
      <c r="AL31" s="100" t="s">
        <v>316</v>
      </c>
      <c r="AM31" s="85" t="s">
        <v>272</v>
      </c>
      <c r="AN31" s="212" t="str">
        <f t="shared" si="3"/>
        <v/>
      </c>
      <c r="AO31" s="85"/>
      <c r="AP31" s="85"/>
    </row>
    <row r="32" spans="1:42" s="99" customFormat="1" ht="33" customHeight="1">
      <c r="A32" s="98"/>
      <c r="B32" s="94"/>
      <c r="C32" s="94"/>
      <c r="D32" s="496" t="s">
        <v>150</v>
      </c>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98"/>
      <c r="AL32" s="100" t="s">
        <v>317</v>
      </c>
      <c r="AM32" s="85" t="s">
        <v>272</v>
      </c>
      <c r="AN32" s="212" t="str">
        <f t="shared" si="3"/>
        <v/>
      </c>
      <c r="AO32" s="85"/>
      <c r="AP32" s="85"/>
    </row>
    <row r="33" spans="1:47" s="85" customFormat="1">
      <c r="A33" s="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6"/>
      <c r="AL33" s="100" t="s">
        <v>318</v>
      </c>
      <c r="AM33" s="85" t="s">
        <v>272</v>
      </c>
      <c r="AN33" s="212" t="str">
        <f t="shared" si="3"/>
        <v/>
      </c>
    </row>
    <row r="34" spans="1:47" s="85" customFormat="1">
      <c r="A34" s="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6"/>
      <c r="AL34" s="100" t="s">
        <v>319</v>
      </c>
      <c r="AM34" s="85" t="s">
        <v>272</v>
      </c>
      <c r="AN34" s="212" t="str">
        <f t="shared" si="3"/>
        <v/>
      </c>
    </row>
    <row r="35" spans="1:47" s="85" customFormat="1" ht="14.25" thickBot="1">
      <c r="A35" s="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6"/>
      <c r="AL35" s="174" t="s">
        <v>320</v>
      </c>
      <c r="AM35" s="174" t="s">
        <v>272</v>
      </c>
      <c r="AN35" s="260" t="str">
        <f t="shared" si="3"/>
        <v/>
      </c>
    </row>
    <row r="36" spans="1:47" s="85" customFormat="1" ht="14.25" thickTop="1">
      <c r="A36" s="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6"/>
    </row>
    <row r="37" spans="1:47" s="85" customFormat="1">
      <c r="A37" s="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6"/>
    </row>
    <row r="38" spans="1:47" s="85" customFormat="1">
      <c r="A38" s="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6"/>
    </row>
    <row r="39" spans="1:47" s="85" customFormat="1">
      <c r="A39" s="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6"/>
    </row>
    <row r="40" spans="1:47" s="85" customFormat="1">
      <c r="A40" s="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6"/>
    </row>
    <row r="41" spans="1:47" s="85" customFormat="1">
      <c r="A41" s="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6"/>
      <c r="AJ41" s="100"/>
      <c r="AK41" s="100"/>
      <c r="AL41" s="100"/>
      <c r="AM41" s="100"/>
      <c r="AN41" s="100"/>
      <c r="AO41" s="100"/>
    </row>
    <row r="42" spans="1:47" s="85" customFormat="1">
      <c r="A42" s="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6"/>
      <c r="AJ42" s="100"/>
      <c r="AK42" s="100"/>
      <c r="AL42" s="100"/>
      <c r="AM42" s="100"/>
      <c r="AN42" s="100"/>
      <c r="AO42" s="100"/>
      <c r="AT42" s="100"/>
      <c r="AU42" s="100"/>
    </row>
    <row r="43" spans="1:47" s="85" customFormat="1" ht="14.25" thickBot="1">
      <c r="A43" s="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6"/>
      <c r="AJ43" s="174"/>
      <c r="AK43" s="174"/>
      <c r="AL43" s="174"/>
      <c r="AM43" s="174"/>
      <c r="AN43" s="174"/>
      <c r="AO43" s="174"/>
      <c r="AT43" s="100"/>
      <c r="AU43" s="100"/>
    </row>
    <row r="44" spans="1:47" customFormat="1" ht="13.5" customHeight="1" thickTop="1" thickBot="1">
      <c r="A44" s="6"/>
      <c r="B44" s="487" t="s">
        <v>322</v>
      </c>
      <c r="C44" s="487"/>
      <c r="D44" s="353" t="s">
        <v>213</v>
      </c>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83"/>
      <c r="AJ44" t="s">
        <v>321</v>
      </c>
      <c r="AL44" s="179"/>
      <c r="AM44" s="174"/>
      <c r="AN44" s="261" t="str">
        <f>CONCATENATE(AP45,AQ45,AR45,AS45)</f>
        <v/>
      </c>
      <c r="AO44" s="220"/>
      <c r="AP44" s="268" t="b">
        <v>0</v>
      </c>
      <c r="AQ44" s="269" t="b">
        <v>0</v>
      </c>
      <c r="AR44" s="269" t="b">
        <v>0</v>
      </c>
      <c r="AS44" s="270" t="b">
        <v>0</v>
      </c>
      <c r="AT44" s="147"/>
      <c r="AU44" s="147"/>
    </row>
    <row r="45" spans="1:47" customFormat="1" ht="15" thickTop="1" thickBot="1">
      <c r="A45" s="6"/>
      <c r="B45" s="71"/>
      <c r="C45" s="71"/>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6"/>
      <c r="AL45" s="179"/>
      <c r="AM45" s="174" t="s">
        <v>323</v>
      </c>
      <c r="AN45" s="266" t="str">
        <f>IF(C53="","",C53)</f>
        <v/>
      </c>
      <c r="AO45" s="271">
        <f>COUNT(AP45:AS45)</f>
        <v>0</v>
      </c>
      <c r="AP45" s="272" t="str">
        <f>IF(AP44=FALSE,"",1)</f>
        <v/>
      </c>
      <c r="AQ45" s="272" t="str">
        <f>IF(AQ44=FALSE,"",2)</f>
        <v/>
      </c>
      <c r="AR45" s="272" t="str">
        <f>IF(AR44=FALSE,"",3)</f>
        <v/>
      </c>
      <c r="AS45" s="273" t="str">
        <f>IF(AS44=FALSE,"",4)</f>
        <v/>
      </c>
      <c r="AT45" s="100"/>
      <c r="AU45" s="147"/>
    </row>
    <row r="46" spans="1:47" customFormat="1" ht="20.100000000000001" customHeight="1" thickTop="1" thickBot="1">
      <c r="A46" s="6"/>
      <c r="B46" s="45"/>
      <c r="C46" s="493" t="s">
        <v>3</v>
      </c>
      <c r="D46" s="493"/>
      <c r="E46" s="371" t="s">
        <v>154</v>
      </c>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6"/>
      <c r="AJ46" t="s">
        <v>324</v>
      </c>
      <c r="AK46" s="100"/>
      <c r="AL46" s="100">
        <v>1</v>
      </c>
      <c r="AM46" s="100" t="s">
        <v>325</v>
      </c>
      <c r="AN46" s="267" t="str">
        <f>IF(C62="","",C62)</f>
        <v/>
      </c>
      <c r="AP46" s="319" t="s">
        <v>416</v>
      </c>
      <c r="AQ46" t="s">
        <v>420</v>
      </c>
      <c r="AT46" s="147"/>
      <c r="AU46" s="147"/>
    </row>
    <row r="47" spans="1:47" customFormat="1" ht="20.100000000000001" customHeight="1" thickBot="1">
      <c r="A47" s="6"/>
      <c r="B47" s="45"/>
      <c r="C47" s="493" t="s">
        <v>8</v>
      </c>
      <c r="D47" s="493"/>
      <c r="E47" s="371" t="s">
        <v>153</v>
      </c>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6"/>
      <c r="AK47" s="100"/>
      <c r="AL47" s="100">
        <v>1</v>
      </c>
      <c r="AM47" s="176" t="s">
        <v>159</v>
      </c>
      <c r="AN47" s="264" t="str">
        <f>IF(F62="","",F62)</f>
        <v/>
      </c>
      <c r="AP47" s="201" t="str">
        <f>IF(LEN(AN6)&gt;=1,1,IF(LEN(AN5)&gt;=1,1,IF(AN7&gt;="1",1,"")))</f>
        <v/>
      </c>
      <c r="AQ47" s="201" t="str">
        <f>IF(AP47=1,IF(AO45&gt;=1,1,""),"")</f>
        <v/>
      </c>
      <c r="AR47" s="201" t="str">
        <f>IF(AQ48="","",IF(AO45=0,1,""))</f>
        <v/>
      </c>
      <c r="AS47" t="s">
        <v>423</v>
      </c>
    </row>
    <row r="48" spans="1:47" customFormat="1" ht="20.100000000000001" customHeight="1" thickBot="1">
      <c r="A48" s="6"/>
      <c r="B48" s="45"/>
      <c r="C48" s="493" t="s">
        <v>5</v>
      </c>
      <c r="D48" s="493"/>
      <c r="E48" s="371" t="s">
        <v>152</v>
      </c>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6"/>
      <c r="AK48" s="100"/>
      <c r="AL48" s="100">
        <v>1</v>
      </c>
      <c r="AM48" s="176" t="s">
        <v>156</v>
      </c>
      <c r="AN48" s="264" t="str">
        <f>IF(R62="","",R62)</f>
        <v/>
      </c>
      <c r="AP48" s="201">
        <f>SUM(LEN(AP10),LEN(AN5),LEN(AN6),LEN(AN7))</f>
        <v>0</v>
      </c>
      <c r="AQ48" s="322" t="str">
        <f>IF(AP48=1,IF(AO45&lt;=1,1,""),"")</f>
        <v/>
      </c>
      <c r="AR48" s="201" t="str">
        <f>IF(AQ48=1,IF(AN45="",1,""),"")</f>
        <v/>
      </c>
      <c r="AS48" t="s">
        <v>422</v>
      </c>
    </row>
    <row r="49" spans="1:40" customFormat="1" ht="20.100000000000001" customHeight="1">
      <c r="A49" s="6"/>
      <c r="B49" s="45"/>
      <c r="C49" s="493" t="s">
        <v>6</v>
      </c>
      <c r="D49" s="493"/>
      <c r="E49" s="371" t="s">
        <v>151</v>
      </c>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6"/>
      <c r="AK49" s="100"/>
      <c r="AL49" s="100">
        <v>1</v>
      </c>
      <c r="AM49" s="176" t="s">
        <v>157</v>
      </c>
      <c r="AN49" s="264" t="str">
        <f>IF(X62="","",X62)</f>
        <v/>
      </c>
    </row>
    <row r="50" spans="1:40" customFormat="1" ht="13.5" customHeight="1" thickBot="1">
      <c r="A50" s="6"/>
      <c r="B50" s="45"/>
      <c r="C50" s="371" t="s">
        <v>246</v>
      </c>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6"/>
      <c r="AK50" s="100"/>
      <c r="AL50" s="174">
        <v>1</v>
      </c>
      <c r="AM50" s="177" t="s">
        <v>158</v>
      </c>
      <c r="AN50" s="265" t="str">
        <f>IF(AC62="","",AC62)</f>
        <v/>
      </c>
    </row>
    <row r="51" spans="1:40" customFormat="1" ht="14.25" thickTop="1">
      <c r="A51" s="6"/>
      <c r="B51" s="45"/>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6"/>
      <c r="AL51" s="100">
        <v>2</v>
      </c>
      <c r="AM51" s="100" t="s">
        <v>325</v>
      </c>
      <c r="AN51" s="267" t="str">
        <f>IF(C63="","",C63)</f>
        <v/>
      </c>
    </row>
    <row r="52" spans="1:40" customFormat="1">
      <c r="A52" s="6"/>
      <c r="B52" s="45"/>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6"/>
      <c r="AL52" s="100">
        <v>2</v>
      </c>
      <c r="AM52" s="176" t="s">
        <v>159</v>
      </c>
      <c r="AN52" s="264" t="str">
        <f>IF(F63="","",F63)</f>
        <v/>
      </c>
    </row>
    <row r="53" spans="1:40" customFormat="1">
      <c r="A53" s="6"/>
      <c r="B53" s="45"/>
      <c r="C53" s="528"/>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30"/>
      <c r="AH53" s="45"/>
      <c r="AI53" s="6"/>
      <c r="AL53" s="100">
        <v>2</v>
      </c>
      <c r="AM53" s="176" t="s">
        <v>156</v>
      </c>
      <c r="AN53" s="264" t="str">
        <f>IF(R63="","",R63)</f>
        <v/>
      </c>
    </row>
    <row r="54" spans="1:40" customFormat="1">
      <c r="A54" s="6"/>
      <c r="B54" s="45"/>
      <c r="C54" s="531"/>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3"/>
      <c r="AH54" s="45"/>
      <c r="AI54" s="6"/>
      <c r="AL54" s="100">
        <v>2</v>
      </c>
      <c r="AM54" s="176" t="s">
        <v>157</v>
      </c>
      <c r="AN54" s="264" t="str">
        <f>IF(X63="","",X63)</f>
        <v/>
      </c>
    </row>
    <row r="55" spans="1:40" customFormat="1" ht="14.25" thickBot="1">
      <c r="A55" s="6"/>
      <c r="B55" s="45"/>
      <c r="C55" s="534"/>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6"/>
      <c r="AH55" s="45"/>
      <c r="AI55" s="6"/>
      <c r="AL55" s="174">
        <v>2</v>
      </c>
      <c r="AM55" s="177" t="s">
        <v>158</v>
      </c>
      <c r="AN55" s="265" t="str">
        <f>IF(AC63="","",AC63)</f>
        <v/>
      </c>
    </row>
    <row r="56" spans="1:40" customFormat="1" ht="14.25" thickTop="1">
      <c r="A56" s="6"/>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6"/>
      <c r="AL56" s="176">
        <v>3</v>
      </c>
      <c r="AM56" s="100" t="s">
        <v>325</v>
      </c>
      <c r="AN56" s="267" t="str">
        <f>IF(C64="","",C64)</f>
        <v/>
      </c>
    </row>
    <row r="57" spans="1:40" customFormat="1" ht="13.5" customHeight="1">
      <c r="A57" s="6"/>
      <c r="B57" s="487" t="s">
        <v>214</v>
      </c>
      <c r="C57" s="487"/>
      <c r="D57" s="354" t="s">
        <v>243</v>
      </c>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6"/>
      <c r="AL57" s="176">
        <v>3</v>
      </c>
      <c r="AM57" s="176" t="s">
        <v>159</v>
      </c>
      <c r="AN57" s="264" t="str">
        <f>IF(F64="","",F64)</f>
        <v/>
      </c>
    </row>
    <row r="58" spans="1:40" customFormat="1">
      <c r="A58" s="6"/>
      <c r="B58" s="92"/>
      <c r="C58" s="92"/>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6"/>
      <c r="AL58" s="176">
        <v>3</v>
      </c>
      <c r="AM58" s="176" t="s">
        <v>156</v>
      </c>
      <c r="AN58" s="264" t="str">
        <f>IF(R64="","",R64)</f>
        <v/>
      </c>
    </row>
    <row r="59" spans="1:40" customFormat="1">
      <c r="A59" s="6"/>
      <c r="B59" s="92"/>
      <c r="C59" s="92"/>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6"/>
      <c r="AL59" s="176">
        <v>3</v>
      </c>
      <c r="AM59" s="176" t="s">
        <v>157</v>
      </c>
      <c r="AN59" s="264" t="str">
        <f>IF(X64="","",X64)</f>
        <v/>
      </c>
    </row>
    <row r="60" spans="1:40" customFormat="1" ht="14.25" thickBot="1">
      <c r="A60" s="6"/>
      <c r="B60" s="92"/>
      <c r="C60" s="9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6"/>
      <c r="AL60" s="178">
        <v>3</v>
      </c>
      <c r="AM60" s="177" t="s">
        <v>158</v>
      </c>
      <c r="AN60" s="265" t="str">
        <f>IF(AC64="","",AC64)</f>
        <v/>
      </c>
    </row>
    <row r="61" spans="1:40" customFormat="1" ht="19.5" customHeight="1" thickTop="1" thickBot="1">
      <c r="A61" s="6"/>
      <c r="B61" s="45"/>
      <c r="C61" s="495" t="s">
        <v>155</v>
      </c>
      <c r="D61" s="495"/>
      <c r="E61" s="495"/>
      <c r="F61" s="495" t="s">
        <v>159</v>
      </c>
      <c r="G61" s="495"/>
      <c r="H61" s="495"/>
      <c r="I61" s="495"/>
      <c r="J61" s="495"/>
      <c r="K61" s="495"/>
      <c r="L61" s="495"/>
      <c r="M61" s="495"/>
      <c r="N61" s="495"/>
      <c r="O61" s="495"/>
      <c r="P61" s="495"/>
      <c r="Q61" s="495"/>
      <c r="R61" s="495" t="s">
        <v>156</v>
      </c>
      <c r="S61" s="495"/>
      <c r="T61" s="495"/>
      <c r="U61" s="495"/>
      <c r="V61" s="495"/>
      <c r="W61" s="495"/>
      <c r="X61" s="495" t="s">
        <v>157</v>
      </c>
      <c r="Y61" s="495"/>
      <c r="Z61" s="495"/>
      <c r="AA61" s="495"/>
      <c r="AB61" s="495"/>
      <c r="AC61" s="537" t="s">
        <v>158</v>
      </c>
      <c r="AD61" s="537"/>
      <c r="AE61" s="537"/>
      <c r="AF61" s="537"/>
      <c r="AG61" s="537"/>
      <c r="AH61" s="537"/>
      <c r="AI61" s="6"/>
      <c r="AL61" s="100"/>
      <c r="AM61" s="174" t="s">
        <v>323</v>
      </c>
      <c r="AN61" s="266" t="str">
        <f>IF(C69="","",C69)</f>
        <v/>
      </c>
    </row>
    <row r="62" spans="1:40" customFormat="1" ht="19.5" customHeight="1" thickTop="1">
      <c r="A62" s="6"/>
      <c r="B62" s="45"/>
      <c r="C62" s="492"/>
      <c r="D62" s="492"/>
      <c r="E62" s="492"/>
      <c r="F62" s="489"/>
      <c r="G62" s="490"/>
      <c r="H62" s="490"/>
      <c r="I62" s="490"/>
      <c r="J62" s="490"/>
      <c r="K62" s="490"/>
      <c r="L62" s="490"/>
      <c r="M62" s="490"/>
      <c r="N62" s="490"/>
      <c r="O62" s="490"/>
      <c r="P62" s="490"/>
      <c r="Q62" s="491"/>
      <c r="R62" s="489"/>
      <c r="S62" s="490"/>
      <c r="T62" s="490"/>
      <c r="U62" s="490"/>
      <c r="V62" s="490"/>
      <c r="W62" s="491"/>
      <c r="X62" s="492"/>
      <c r="Y62" s="492"/>
      <c r="Z62" s="492"/>
      <c r="AA62" s="492"/>
      <c r="AB62" s="492"/>
      <c r="AC62" s="492"/>
      <c r="AD62" s="492"/>
      <c r="AE62" s="492"/>
      <c r="AF62" s="492"/>
      <c r="AG62" s="492"/>
      <c r="AH62" s="492"/>
      <c r="AI62" s="6"/>
      <c r="AJ62" t="s">
        <v>326</v>
      </c>
      <c r="AK62" s="147">
        <v>1</v>
      </c>
      <c r="AL62" s="176">
        <v>1</v>
      </c>
      <c r="AM62" s="147" t="s">
        <v>339</v>
      </c>
      <c r="AN62" s="264" t="str">
        <f>IF(C81="","",C81)</f>
        <v/>
      </c>
    </row>
    <row r="63" spans="1:40" customFormat="1" ht="19.5" customHeight="1">
      <c r="A63" s="6"/>
      <c r="B63" s="45"/>
      <c r="C63" s="492"/>
      <c r="D63" s="492"/>
      <c r="E63" s="492"/>
      <c r="F63" s="489"/>
      <c r="G63" s="490"/>
      <c r="H63" s="490"/>
      <c r="I63" s="490"/>
      <c r="J63" s="490"/>
      <c r="K63" s="490"/>
      <c r="L63" s="490"/>
      <c r="M63" s="490"/>
      <c r="N63" s="490"/>
      <c r="O63" s="490"/>
      <c r="P63" s="490"/>
      <c r="Q63" s="491"/>
      <c r="R63" s="489"/>
      <c r="S63" s="490"/>
      <c r="T63" s="490"/>
      <c r="U63" s="490"/>
      <c r="V63" s="490"/>
      <c r="W63" s="491"/>
      <c r="X63" s="492"/>
      <c r="Y63" s="492"/>
      <c r="Z63" s="492"/>
      <c r="AA63" s="492"/>
      <c r="AB63" s="492"/>
      <c r="AC63" s="492"/>
      <c r="AD63" s="492"/>
      <c r="AE63" s="492"/>
      <c r="AF63" s="492"/>
      <c r="AG63" s="492"/>
      <c r="AH63" s="492"/>
      <c r="AI63" s="6"/>
      <c r="AK63" s="147">
        <v>2</v>
      </c>
      <c r="AL63" s="176">
        <v>1</v>
      </c>
      <c r="AM63" s="147" t="s">
        <v>341</v>
      </c>
      <c r="AN63" s="264" t="str">
        <f>IF(T81="","",T81)</f>
        <v/>
      </c>
    </row>
    <row r="64" spans="1:40" customFormat="1" ht="19.5" customHeight="1">
      <c r="A64" s="6"/>
      <c r="B64" s="45"/>
      <c r="C64" s="492"/>
      <c r="D64" s="492"/>
      <c r="E64" s="492"/>
      <c r="F64" s="489"/>
      <c r="G64" s="490"/>
      <c r="H64" s="490"/>
      <c r="I64" s="490"/>
      <c r="J64" s="490"/>
      <c r="K64" s="490"/>
      <c r="L64" s="490"/>
      <c r="M64" s="490"/>
      <c r="N64" s="490"/>
      <c r="O64" s="490"/>
      <c r="P64" s="490"/>
      <c r="Q64" s="491"/>
      <c r="R64" s="489"/>
      <c r="S64" s="490"/>
      <c r="T64" s="490"/>
      <c r="U64" s="490"/>
      <c r="V64" s="490"/>
      <c r="W64" s="491"/>
      <c r="X64" s="492"/>
      <c r="Y64" s="492"/>
      <c r="Z64" s="492"/>
      <c r="AA64" s="492"/>
      <c r="AB64" s="492"/>
      <c r="AC64" s="492"/>
      <c r="AD64" s="492"/>
      <c r="AE64" s="492"/>
      <c r="AF64" s="492"/>
      <c r="AG64" s="492"/>
      <c r="AH64" s="492"/>
      <c r="AI64" s="6"/>
      <c r="AK64" s="147">
        <v>3</v>
      </c>
      <c r="AL64" s="176">
        <v>1</v>
      </c>
      <c r="AM64" s="147" t="s">
        <v>343</v>
      </c>
      <c r="AN64" s="264" t="str">
        <f>IF(W81="","",W81)</f>
        <v/>
      </c>
    </row>
    <row r="65" spans="1:47" customFormat="1" ht="13.5" customHeight="1">
      <c r="A65" s="6"/>
      <c r="B65" s="45"/>
      <c r="C65" s="524" t="s">
        <v>160</v>
      </c>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6"/>
      <c r="AK65" s="147">
        <v>4</v>
      </c>
      <c r="AL65" s="176">
        <v>1</v>
      </c>
      <c r="AM65" s="147" t="s">
        <v>345</v>
      </c>
      <c r="AN65" s="264" t="str">
        <f>IF(Z81="","",Z81)</f>
        <v/>
      </c>
    </row>
    <row r="66" spans="1:47" customFormat="1">
      <c r="A66" s="6"/>
      <c r="B66" s="45"/>
      <c r="C66" s="525"/>
      <c r="D66" s="525"/>
      <c r="E66" s="525"/>
      <c r="F66" s="525"/>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6"/>
      <c r="AK66" s="147">
        <v>5</v>
      </c>
      <c r="AL66" s="176">
        <v>1</v>
      </c>
      <c r="AM66" s="147" t="s">
        <v>347</v>
      </c>
      <c r="AN66" s="264" t="str">
        <f>IF(AC81="","",AC81)</f>
        <v/>
      </c>
      <c r="AO66" s="100"/>
      <c r="AP66" s="100"/>
      <c r="AQ66" s="100"/>
      <c r="AR66" s="100"/>
      <c r="AS66" s="100"/>
    </row>
    <row r="67" spans="1:47" customFormat="1" ht="14.25" thickBot="1">
      <c r="A67" s="6"/>
      <c r="B67" s="45"/>
      <c r="C67" s="525"/>
      <c r="D67" s="525"/>
      <c r="E67" s="525"/>
      <c r="F67" s="525"/>
      <c r="G67" s="525"/>
      <c r="H67" s="525"/>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5"/>
      <c r="AI67" s="6"/>
      <c r="AK67" s="179">
        <v>6</v>
      </c>
      <c r="AL67" s="178">
        <v>1</v>
      </c>
      <c r="AM67" s="179" t="s">
        <v>348</v>
      </c>
      <c r="AN67" s="265" t="str">
        <f>IF(AF81="","",AF81)</f>
        <v/>
      </c>
      <c r="AO67" s="100"/>
      <c r="AP67" s="100"/>
      <c r="AQ67" s="100"/>
      <c r="AR67" s="100"/>
      <c r="AS67" s="100"/>
    </row>
    <row r="68" spans="1:47" customFormat="1" ht="14.25" thickTop="1">
      <c r="A68" s="6"/>
      <c r="B68" s="45"/>
      <c r="C68" s="525"/>
      <c r="D68" s="525"/>
      <c r="E68" s="525"/>
      <c r="F68" s="525"/>
      <c r="G68" s="525"/>
      <c r="H68" s="525"/>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c r="AG68" s="525"/>
      <c r="AH68" s="525"/>
      <c r="AI68" s="6"/>
      <c r="AK68" s="180">
        <v>1</v>
      </c>
      <c r="AL68" s="181">
        <v>2</v>
      </c>
      <c r="AM68" s="180" t="s">
        <v>339</v>
      </c>
      <c r="AN68" s="263" t="str">
        <f>IF(C82="","",C82)</f>
        <v/>
      </c>
      <c r="AO68" s="100"/>
      <c r="AP68" s="100"/>
      <c r="AQ68" s="100"/>
      <c r="AR68" s="100"/>
      <c r="AS68" s="100"/>
    </row>
    <row r="69" spans="1:47" customFormat="1">
      <c r="A69" s="6"/>
      <c r="B69" s="45"/>
      <c r="C69" s="515"/>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7"/>
      <c r="AH69" s="45"/>
      <c r="AI69" s="6"/>
      <c r="AK69" s="147">
        <v>2</v>
      </c>
      <c r="AL69" s="176">
        <v>2</v>
      </c>
      <c r="AM69" s="147" t="s">
        <v>341</v>
      </c>
      <c r="AN69" s="264" t="str">
        <f>IF(T82="","",T82)</f>
        <v/>
      </c>
    </row>
    <row r="70" spans="1:47" customFormat="1">
      <c r="A70" s="6"/>
      <c r="B70" s="45"/>
      <c r="C70" s="518"/>
      <c r="D70" s="519"/>
      <c r="E70" s="519"/>
      <c r="F70" s="519"/>
      <c r="G70" s="519"/>
      <c r="H70" s="519"/>
      <c r="I70" s="519"/>
      <c r="J70" s="519"/>
      <c r="K70" s="519"/>
      <c r="L70" s="519"/>
      <c r="M70" s="519"/>
      <c r="N70" s="519"/>
      <c r="O70" s="519"/>
      <c r="P70" s="519"/>
      <c r="Q70" s="519"/>
      <c r="R70" s="519"/>
      <c r="S70" s="519"/>
      <c r="T70" s="519"/>
      <c r="U70" s="519"/>
      <c r="V70" s="519"/>
      <c r="W70" s="519"/>
      <c r="X70" s="519"/>
      <c r="Y70" s="519"/>
      <c r="Z70" s="519"/>
      <c r="AA70" s="519"/>
      <c r="AB70" s="519"/>
      <c r="AC70" s="519"/>
      <c r="AD70" s="519"/>
      <c r="AE70" s="519"/>
      <c r="AF70" s="519"/>
      <c r="AG70" s="520"/>
      <c r="AH70" s="45"/>
      <c r="AI70" s="6"/>
      <c r="AK70" s="147">
        <v>3</v>
      </c>
      <c r="AL70" s="176">
        <v>2</v>
      </c>
      <c r="AM70" s="147" t="s">
        <v>343</v>
      </c>
      <c r="AN70" s="264" t="str">
        <f>IF(W82="","",W82)</f>
        <v/>
      </c>
    </row>
    <row r="71" spans="1:47" customFormat="1">
      <c r="A71" s="6"/>
      <c r="B71" s="45"/>
      <c r="C71" s="521"/>
      <c r="D71" s="522"/>
      <c r="E71" s="522"/>
      <c r="F71" s="522"/>
      <c r="G71" s="522"/>
      <c r="H71" s="522"/>
      <c r="I71" s="522"/>
      <c r="J71" s="522"/>
      <c r="K71" s="522"/>
      <c r="L71" s="522"/>
      <c r="M71" s="522"/>
      <c r="N71" s="522"/>
      <c r="O71" s="522"/>
      <c r="P71" s="522"/>
      <c r="Q71" s="522"/>
      <c r="R71" s="522"/>
      <c r="S71" s="522"/>
      <c r="T71" s="522"/>
      <c r="U71" s="522"/>
      <c r="V71" s="522"/>
      <c r="W71" s="522"/>
      <c r="X71" s="522"/>
      <c r="Y71" s="522"/>
      <c r="Z71" s="522"/>
      <c r="AA71" s="522"/>
      <c r="AB71" s="522"/>
      <c r="AC71" s="522"/>
      <c r="AD71" s="522"/>
      <c r="AE71" s="522"/>
      <c r="AF71" s="522"/>
      <c r="AG71" s="523"/>
      <c r="AH71" s="45"/>
      <c r="AI71" s="6"/>
      <c r="AK71" s="147">
        <v>4</v>
      </c>
      <c r="AL71" s="176">
        <v>2</v>
      </c>
      <c r="AM71" s="147" t="s">
        <v>345</v>
      </c>
      <c r="AN71" s="264" t="str">
        <f>IF(Z82="","",Z82)</f>
        <v/>
      </c>
    </row>
    <row r="72" spans="1:47" customFormat="1">
      <c r="A72" s="6"/>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6"/>
      <c r="AK72" s="147">
        <v>5</v>
      </c>
      <c r="AL72" s="176">
        <v>2</v>
      </c>
      <c r="AM72" s="147" t="s">
        <v>347</v>
      </c>
      <c r="AN72" s="264" t="str">
        <f>IF(AC82="","",AC82)</f>
        <v/>
      </c>
      <c r="AO72" s="100"/>
      <c r="AP72" s="100"/>
    </row>
    <row r="73" spans="1:47" customFormat="1" ht="13.5" customHeight="1" thickBot="1">
      <c r="A73" s="6"/>
      <c r="B73" s="485" t="s">
        <v>212</v>
      </c>
      <c r="C73" s="485"/>
      <c r="D73" s="354" t="s">
        <v>244</v>
      </c>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6"/>
      <c r="AJ73" s="95"/>
      <c r="AK73" s="179">
        <v>6</v>
      </c>
      <c r="AL73" s="178">
        <v>2</v>
      </c>
      <c r="AM73" s="179" t="s">
        <v>348</v>
      </c>
      <c r="AN73" s="265" t="str">
        <f>IF(AF82="","",AF82)</f>
        <v/>
      </c>
      <c r="AO73" s="100"/>
      <c r="AP73" s="100"/>
      <c r="AQ73" s="100"/>
      <c r="AR73" s="100"/>
      <c r="AS73" s="100"/>
      <c r="AT73" s="100"/>
      <c r="AU73" s="100"/>
    </row>
    <row r="74" spans="1:47" customFormat="1" ht="14.25" thickTop="1">
      <c r="A74" s="6"/>
      <c r="B74" s="92"/>
      <c r="C74" s="106"/>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6"/>
      <c r="AK74" s="180">
        <v>1</v>
      </c>
      <c r="AL74" s="181">
        <v>3</v>
      </c>
      <c r="AM74" s="180" t="s">
        <v>339</v>
      </c>
      <c r="AN74" s="263" t="str">
        <f>IF(C83="","",C83)</f>
        <v/>
      </c>
      <c r="AO74" s="100"/>
      <c r="AP74" s="100"/>
      <c r="AQ74" s="100"/>
      <c r="AR74" s="100"/>
      <c r="AS74" s="100"/>
      <c r="AT74" s="100"/>
      <c r="AU74" s="100"/>
    </row>
    <row r="75" spans="1:47" customFormat="1">
      <c r="A75" s="6"/>
      <c r="B75" s="92"/>
      <c r="C75" s="106"/>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6"/>
      <c r="AK75" s="147">
        <v>2</v>
      </c>
      <c r="AL75" s="176">
        <v>3</v>
      </c>
      <c r="AM75" s="147" t="s">
        <v>341</v>
      </c>
      <c r="AN75" s="264" t="str">
        <f>IF(T83="","",T83)</f>
        <v/>
      </c>
      <c r="AO75" s="100"/>
      <c r="AP75" s="100"/>
    </row>
    <row r="76" spans="1:47" customFormat="1">
      <c r="A76" s="6"/>
      <c r="B76" s="92"/>
      <c r="C76" s="131"/>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6"/>
      <c r="AK76" s="147">
        <v>3</v>
      </c>
      <c r="AL76" s="176">
        <v>3</v>
      </c>
      <c r="AM76" s="147" t="s">
        <v>343</v>
      </c>
      <c r="AN76" s="264" t="str">
        <f>IF(W83="","",W83)</f>
        <v/>
      </c>
      <c r="AO76" s="100"/>
      <c r="AP76" s="100"/>
    </row>
    <row r="77" spans="1:47" s="95" customFormat="1" ht="29.25" customHeight="1">
      <c r="A77" s="98"/>
      <c r="B77" s="94"/>
      <c r="C77" s="512" t="s">
        <v>338</v>
      </c>
      <c r="D77" s="513"/>
      <c r="E77" s="513"/>
      <c r="F77" s="513"/>
      <c r="G77" s="513"/>
      <c r="H77" s="513"/>
      <c r="I77" s="513"/>
      <c r="J77" s="513"/>
      <c r="K77" s="513"/>
      <c r="L77" s="513"/>
      <c r="M77" s="513"/>
      <c r="N77" s="513"/>
      <c r="O77" s="513"/>
      <c r="P77" s="513"/>
      <c r="Q77" s="513"/>
      <c r="R77" s="513"/>
      <c r="S77" s="514"/>
      <c r="T77" s="368" t="s">
        <v>340</v>
      </c>
      <c r="U77" s="369"/>
      <c r="V77" s="370"/>
      <c r="W77" s="368" t="s">
        <v>342</v>
      </c>
      <c r="X77" s="369"/>
      <c r="Y77" s="370"/>
      <c r="Z77" s="368" t="s">
        <v>344</v>
      </c>
      <c r="AA77" s="369"/>
      <c r="AB77" s="370"/>
      <c r="AC77" s="368" t="s">
        <v>346</v>
      </c>
      <c r="AD77" s="369"/>
      <c r="AE77" s="370"/>
      <c r="AF77" s="368" t="s">
        <v>161</v>
      </c>
      <c r="AG77" s="369"/>
      <c r="AH77" s="370"/>
      <c r="AI77" s="98"/>
      <c r="AJ77"/>
      <c r="AK77" s="147">
        <v>4</v>
      </c>
      <c r="AL77" s="176">
        <v>3</v>
      </c>
      <c r="AM77" s="147" t="s">
        <v>345</v>
      </c>
      <c r="AN77" s="264" t="str">
        <f>IF(Z83="","",Z83)</f>
        <v/>
      </c>
      <c r="AO77" s="100"/>
      <c r="AP77" s="100"/>
    </row>
    <row r="78" spans="1:47" customFormat="1" ht="33" customHeight="1">
      <c r="A78" s="6"/>
      <c r="B78" s="45"/>
      <c r="C78" s="509" t="s">
        <v>329</v>
      </c>
      <c r="D78" s="510"/>
      <c r="E78" s="510"/>
      <c r="F78" s="510"/>
      <c r="G78" s="510"/>
      <c r="H78" s="510"/>
      <c r="I78" s="510"/>
      <c r="J78" s="510"/>
      <c r="K78" s="510"/>
      <c r="L78" s="510"/>
      <c r="M78" s="510"/>
      <c r="N78" s="510"/>
      <c r="O78" s="510"/>
      <c r="P78" s="510"/>
      <c r="Q78" s="510"/>
      <c r="R78" s="510"/>
      <c r="S78" s="511"/>
      <c r="T78" s="503" t="s">
        <v>330</v>
      </c>
      <c r="U78" s="504"/>
      <c r="V78" s="505"/>
      <c r="W78" s="503" t="s">
        <v>331</v>
      </c>
      <c r="X78" s="504"/>
      <c r="Y78" s="505"/>
      <c r="Z78" s="503" t="s">
        <v>332</v>
      </c>
      <c r="AA78" s="504"/>
      <c r="AB78" s="505"/>
      <c r="AC78" s="506"/>
      <c r="AD78" s="507"/>
      <c r="AE78" s="508"/>
      <c r="AF78" s="506"/>
      <c r="AG78" s="507"/>
      <c r="AH78" s="508"/>
      <c r="AI78" s="6"/>
      <c r="AK78" s="147">
        <v>5</v>
      </c>
      <c r="AL78" s="176">
        <v>3</v>
      </c>
      <c r="AM78" s="147" t="s">
        <v>347</v>
      </c>
      <c r="AN78" s="264" t="str">
        <f>IF(AC83="","",AC83)</f>
        <v/>
      </c>
      <c r="AO78" s="100"/>
      <c r="AP78" s="100"/>
    </row>
    <row r="79" spans="1:47" customFormat="1" ht="33" customHeight="1" thickBot="1">
      <c r="A79" s="6"/>
      <c r="B79" s="45"/>
      <c r="C79" s="509" t="s">
        <v>328</v>
      </c>
      <c r="D79" s="510"/>
      <c r="E79" s="510"/>
      <c r="F79" s="510"/>
      <c r="G79" s="510"/>
      <c r="H79" s="510"/>
      <c r="I79" s="510"/>
      <c r="J79" s="510"/>
      <c r="K79" s="510"/>
      <c r="L79" s="510"/>
      <c r="M79" s="510"/>
      <c r="N79" s="510"/>
      <c r="O79" s="510"/>
      <c r="P79" s="510"/>
      <c r="Q79" s="510"/>
      <c r="R79" s="510"/>
      <c r="S79" s="511"/>
      <c r="T79" s="503" t="s">
        <v>330</v>
      </c>
      <c r="U79" s="504"/>
      <c r="V79" s="505"/>
      <c r="W79" s="503" t="s">
        <v>333</v>
      </c>
      <c r="X79" s="504"/>
      <c r="Y79" s="505"/>
      <c r="Z79" s="503" t="s">
        <v>334</v>
      </c>
      <c r="AA79" s="504"/>
      <c r="AB79" s="505"/>
      <c r="AC79" s="506"/>
      <c r="AD79" s="507"/>
      <c r="AE79" s="508"/>
      <c r="AF79" s="506"/>
      <c r="AG79" s="507"/>
      <c r="AH79" s="508"/>
      <c r="AI79" s="6"/>
      <c r="AK79" s="179">
        <v>6</v>
      </c>
      <c r="AL79" s="178">
        <v>3</v>
      </c>
      <c r="AM79" s="179" t="s">
        <v>348</v>
      </c>
      <c r="AN79" s="265" t="str">
        <f>IF(AF83="","",AF83)</f>
        <v/>
      </c>
    </row>
    <row r="80" spans="1:47" customFormat="1" ht="33" customHeight="1" thickTop="1">
      <c r="A80" s="6"/>
      <c r="B80" s="45"/>
      <c r="C80" s="509" t="s">
        <v>327</v>
      </c>
      <c r="D80" s="510"/>
      <c r="E80" s="510"/>
      <c r="F80" s="510"/>
      <c r="G80" s="510"/>
      <c r="H80" s="510"/>
      <c r="I80" s="510"/>
      <c r="J80" s="510"/>
      <c r="K80" s="510"/>
      <c r="L80" s="510"/>
      <c r="M80" s="510"/>
      <c r="N80" s="510"/>
      <c r="O80" s="510"/>
      <c r="P80" s="510"/>
      <c r="Q80" s="510"/>
      <c r="R80" s="510"/>
      <c r="S80" s="511"/>
      <c r="T80" s="503" t="s">
        <v>335</v>
      </c>
      <c r="U80" s="504"/>
      <c r="V80" s="505"/>
      <c r="W80" s="503" t="s">
        <v>336</v>
      </c>
      <c r="X80" s="504"/>
      <c r="Y80" s="505"/>
      <c r="Z80" s="503" t="s">
        <v>337</v>
      </c>
      <c r="AA80" s="504"/>
      <c r="AB80" s="505"/>
      <c r="AC80" s="506"/>
      <c r="AD80" s="507"/>
      <c r="AE80" s="508"/>
      <c r="AF80" s="506"/>
      <c r="AG80" s="507"/>
      <c r="AH80" s="508"/>
      <c r="AI80" s="6"/>
      <c r="AJ80" s="100"/>
      <c r="AK80" s="100"/>
      <c r="AL80" s="100"/>
      <c r="AM80" s="100"/>
      <c r="AN80" s="100"/>
      <c r="AP80" s="100"/>
    </row>
    <row r="81" spans="1:40" customFormat="1" ht="41.25" customHeight="1">
      <c r="A81" s="6"/>
      <c r="B81" s="45"/>
      <c r="C81" s="500"/>
      <c r="D81" s="501"/>
      <c r="E81" s="501"/>
      <c r="F81" s="501"/>
      <c r="G81" s="501"/>
      <c r="H81" s="501"/>
      <c r="I81" s="501"/>
      <c r="J81" s="501"/>
      <c r="K81" s="501"/>
      <c r="L81" s="501"/>
      <c r="M81" s="501"/>
      <c r="N81" s="501"/>
      <c r="O81" s="501"/>
      <c r="P81" s="501"/>
      <c r="Q81" s="501"/>
      <c r="R81" s="501"/>
      <c r="S81" s="502"/>
      <c r="T81" s="497"/>
      <c r="U81" s="498"/>
      <c r="V81" s="499"/>
      <c r="W81" s="497"/>
      <c r="X81" s="498"/>
      <c r="Y81" s="499"/>
      <c r="Z81" s="497"/>
      <c r="AA81" s="498"/>
      <c r="AB81" s="499"/>
      <c r="AC81" s="497"/>
      <c r="AD81" s="498"/>
      <c r="AE81" s="499"/>
      <c r="AF81" s="497"/>
      <c r="AG81" s="498"/>
      <c r="AH81" s="499"/>
      <c r="AI81" s="6"/>
      <c r="AJ81" s="100"/>
      <c r="AK81" s="100"/>
      <c r="AL81" s="100"/>
      <c r="AM81" s="100"/>
      <c r="AN81" s="100"/>
    </row>
    <row r="82" spans="1:40" customFormat="1" ht="41.25" customHeight="1">
      <c r="A82" s="6"/>
      <c r="B82" s="45"/>
      <c r="C82" s="500"/>
      <c r="D82" s="501"/>
      <c r="E82" s="501"/>
      <c r="F82" s="501"/>
      <c r="G82" s="501"/>
      <c r="H82" s="501"/>
      <c r="I82" s="501"/>
      <c r="J82" s="501"/>
      <c r="K82" s="501"/>
      <c r="L82" s="501"/>
      <c r="M82" s="501"/>
      <c r="N82" s="501"/>
      <c r="O82" s="501"/>
      <c r="P82" s="501"/>
      <c r="Q82" s="501"/>
      <c r="R82" s="501"/>
      <c r="S82" s="502"/>
      <c r="T82" s="497"/>
      <c r="U82" s="498"/>
      <c r="V82" s="499"/>
      <c r="W82" s="497"/>
      <c r="X82" s="498"/>
      <c r="Y82" s="499"/>
      <c r="Z82" s="497"/>
      <c r="AA82" s="498"/>
      <c r="AB82" s="499"/>
      <c r="AC82" s="497"/>
      <c r="AD82" s="498"/>
      <c r="AE82" s="499"/>
      <c r="AF82" s="497"/>
      <c r="AG82" s="498"/>
      <c r="AH82" s="499"/>
      <c r="AI82" s="6"/>
      <c r="AJ82" s="100"/>
      <c r="AK82" s="100"/>
      <c r="AL82" s="100"/>
      <c r="AM82" s="100"/>
      <c r="AN82" s="100"/>
    </row>
    <row r="83" spans="1:40" customFormat="1" ht="41.25" customHeight="1">
      <c r="A83" s="6"/>
      <c r="B83" s="45"/>
      <c r="C83" s="500"/>
      <c r="D83" s="501"/>
      <c r="E83" s="501"/>
      <c r="F83" s="501"/>
      <c r="G83" s="501"/>
      <c r="H83" s="501"/>
      <c r="I83" s="501"/>
      <c r="J83" s="501"/>
      <c r="K83" s="501"/>
      <c r="L83" s="501"/>
      <c r="M83" s="501"/>
      <c r="N83" s="501"/>
      <c r="O83" s="501"/>
      <c r="P83" s="501"/>
      <c r="Q83" s="501"/>
      <c r="R83" s="501"/>
      <c r="S83" s="502"/>
      <c r="T83" s="497"/>
      <c r="U83" s="498"/>
      <c r="V83" s="499"/>
      <c r="W83" s="497"/>
      <c r="X83" s="498"/>
      <c r="Y83" s="499"/>
      <c r="Z83" s="497"/>
      <c r="AA83" s="498"/>
      <c r="AB83" s="499"/>
      <c r="AC83" s="497"/>
      <c r="AD83" s="498"/>
      <c r="AE83" s="499"/>
      <c r="AF83" s="497"/>
      <c r="AG83" s="498"/>
      <c r="AH83" s="499"/>
      <c r="AI83" s="6"/>
      <c r="AJ83" s="100"/>
      <c r="AK83" s="100"/>
      <c r="AL83" s="100"/>
      <c r="AM83" s="100"/>
      <c r="AN83" s="100"/>
    </row>
  </sheetData>
  <sheetProtection sheet="1" objects="1" scenarios="1"/>
  <sortState ref="AK67:AM84">
    <sortCondition ref="AL67:AL84"/>
    <sortCondition ref="AK67:AK84"/>
  </sortState>
  <customSheetViews>
    <customSheetView guid="{51D08588-A6D2-40C7-891F-671864D74E0C}" scale="85" showPageBreaks="1" view="pageBreakPreview">
      <selection activeCell="T23" sqref="T23:X23"/>
      <pageMargins left="0.7" right="0.7" top="0.75" bottom="0.75" header="0.3" footer="0.3"/>
      <pageSetup paperSize="9" orientation="portrait" r:id="rId1"/>
    </customSheetView>
    <customSheetView guid="{CD0ABA2A-EAE2-4EB8-A2E5-FDB66FBF1CE6}" scale="85" showPageBreaks="1" view="pageBreakPreview">
      <selection activeCell="T23" sqref="T23:X23"/>
      <pageMargins left="0.7" right="0.7" top="0.75" bottom="0.75" header="0.3" footer="0.3"/>
      <pageSetup paperSize="9" orientation="portrait" r:id="rId2"/>
    </customSheetView>
  </customSheetViews>
  <mergeCells count="150">
    <mergeCell ref="Y21:AC21"/>
    <mergeCell ref="C17:N17"/>
    <mergeCell ref="AD16:AH16"/>
    <mergeCell ref="X7:Y7"/>
    <mergeCell ref="AA7:AB7"/>
    <mergeCell ref="AC7:AH7"/>
    <mergeCell ref="C9:D9"/>
    <mergeCell ref="C14:AH15"/>
    <mergeCell ref="C16:N16"/>
    <mergeCell ref="O16:S16"/>
    <mergeCell ref="O17:S17"/>
    <mergeCell ref="T17:X17"/>
    <mergeCell ref="Y17:AC17"/>
    <mergeCell ref="T16:X16"/>
    <mergeCell ref="Y16:AC16"/>
    <mergeCell ref="AD17:AH17"/>
    <mergeCell ref="AF77:AH77"/>
    <mergeCell ref="C69:AG71"/>
    <mergeCell ref="C65:AH68"/>
    <mergeCell ref="U11:X11"/>
    <mergeCell ref="D25:AH25"/>
    <mergeCell ref="C22:N22"/>
    <mergeCell ref="O22:S22"/>
    <mergeCell ref="T22:X22"/>
    <mergeCell ref="Y22:AC22"/>
    <mergeCell ref="AD22:AH22"/>
    <mergeCell ref="C23:N23"/>
    <mergeCell ref="O23:S23"/>
    <mergeCell ref="T23:X23"/>
    <mergeCell ref="Y23:AC23"/>
    <mergeCell ref="C13:AH13"/>
    <mergeCell ref="E48:AH48"/>
    <mergeCell ref="E47:AH47"/>
    <mergeCell ref="E46:AH46"/>
    <mergeCell ref="C63:E63"/>
    <mergeCell ref="AD23:AH23"/>
    <mergeCell ref="C53:AG55"/>
    <mergeCell ref="AC61:AH61"/>
    <mergeCell ref="C61:E61"/>
    <mergeCell ref="F61:Q61"/>
    <mergeCell ref="C78:S78"/>
    <mergeCell ref="C79:S79"/>
    <mergeCell ref="C80:S80"/>
    <mergeCell ref="C81:S81"/>
    <mergeCell ref="T77:V77"/>
    <mergeCell ref="T78:V78"/>
    <mergeCell ref="T80:V80"/>
    <mergeCell ref="E49:AH49"/>
    <mergeCell ref="C64:E64"/>
    <mergeCell ref="F64:Q64"/>
    <mergeCell ref="R64:W64"/>
    <mergeCell ref="X64:AB64"/>
    <mergeCell ref="AC64:AH64"/>
    <mergeCell ref="C62:E62"/>
    <mergeCell ref="F62:Q62"/>
    <mergeCell ref="R62:W62"/>
    <mergeCell ref="X62:AB62"/>
    <mergeCell ref="AC62:AH62"/>
    <mergeCell ref="W78:Y78"/>
    <mergeCell ref="D73:AH76"/>
    <mergeCell ref="C77:S77"/>
    <mergeCell ref="W77:Y77"/>
    <mergeCell ref="Z77:AB77"/>
    <mergeCell ref="AC77:AE77"/>
    <mergeCell ref="Z78:AB78"/>
    <mergeCell ref="AC78:AE78"/>
    <mergeCell ref="AF78:AH78"/>
    <mergeCell ref="T79:V79"/>
    <mergeCell ref="W79:Y79"/>
    <mergeCell ref="Z79:AB79"/>
    <mergeCell ref="AC79:AE79"/>
    <mergeCell ref="AF79:AH79"/>
    <mergeCell ref="W80:Y80"/>
    <mergeCell ref="Z80:AB80"/>
    <mergeCell ref="AC80:AE80"/>
    <mergeCell ref="AF80:AH80"/>
    <mergeCell ref="T81:V81"/>
    <mergeCell ref="W81:Y81"/>
    <mergeCell ref="Z81:AB81"/>
    <mergeCell ref="AC81:AE81"/>
    <mergeCell ref="AF81:AH81"/>
    <mergeCell ref="C83:S83"/>
    <mergeCell ref="T83:V83"/>
    <mergeCell ref="W83:Y83"/>
    <mergeCell ref="Z83:AB83"/>
    <mergeCell ref="AC83:AE83"/>
    <mergeCell ref="AF83:AH83"/>
    <mergeCell ref="C82:S82"/>
    <mergeCell ref="T82:V82"/>
    <mergeCell ref="W82:Y82"/>
    <mergeCell ref="Z82:AB82"/>
    <mergeCell ref="AC82:AE82"/>
    <mergeCell ref="AF82:AH82"/>
    <mergeCell ref="F63:Q63"/>
    <mergeCell ref="R63:W63"/>
    <mergeCell ref="X63:AB63"/>
    <mergeCell ref="AC63:AH63"/>
    <mergeCell ref="C49:D49"/>
    <mergeCell ref="D24:AH24"/>
    <mergeCell ref="R61:W61"/>
    <mergeCell ref="X61:AB61"/>
    <mergeCell ref="D32:AH32"/>
    <mergeCell ref="D26:AH26"/>
    <mergeCell ref="D27:AH27"/>
    <mergeCell ref="D28:AH28"/>
    <mergeCell ref="D29:AH29"/>
    <mergeCell ref="D30:AH30"/>
    <mergeCell ref="D31:AH31"/>
    <mergeCell ref="C46:D46"/>
    <mergeCell ref="C47:D47"/>
    <mergeCell ref="C48:D48"/>
    <mergeCell ref="C50:AH52"/>
    <mergeCell ref="B73:C73"/>
    <mergeCell ref="B57:C57"/>
    <mergeCell ref="B44:C44"/>
    <mergeCell ref="D44:AH45"/>
    <mergeCell ref="D57:AH60"/>
    <mergeCell ref="AD21:AH21"/>
    <mergeCell ref="C18:N18"/>
    <mergeCell ref="O18:S18"/>
    <mergeCell ref="T18:X18"/>
    <mergeCell ref="Y18:AC18"/>
    <mergeCell ref="AD18:AH18"/>
    <mergeCell ref="C19:N19"/>
    <mergeCell ref="O19:S19"/>
    <mergeCell ref="T19:X19"/>
    <mergeCell ref="Y19:AC19"/>
    <mergeCell ref="AD19:AH19"/>
    <mergeCell ref="C20:N20"/>
    <mergeCell ref="O20:S20"/>
    <mergeCell ref="T20:X20"/>
    <mergeCell ref="Y20:AC20"/>
    <mergeCell ref="AD20:AH20"/>
    <mergeCell ref="C21:N21"/>
    <mergeCell ref="O21:S21"/>
    <mergeCell ref="T21:X21"/>
    <mergeCell ref="B2:AH2"/>
    <mergeCell ref="C4:D4"/>
    <mergeCell ref="E4:AH6"/>
    <mergeCell ref="E7:G7"/>
    <mergeCell ref="H7:J7"/>
    <mergeCell ref="K7:O7"/>
    <mergeCell ref="Q7:W7"/>
    <mergeCell ref="AD11:AE11"/>
    <mergeCell ref="AG11:AH11"/>
    <mergeCell ref="E9:AH10"/>
    <mergeCell ref="E11:G11"/>
    <mergeCell ref="H11:J11"/>
    <mergeCell ref="K11:O11"/>
    <mergeCell ref="B3:AH3"/>
  </mergeCells>
  <phoneticPr fontId="1"/>
  <conditionalFormatting sqref="AC11:AH11">
    <cfRule type="expression" dxfId="96" priority="77">
      <formula>$AO$7=2</formula>
    </cfRule>
    <cfRule type="expression" dxfId="95" priority="78">
      <formula>$AT$7=1</formula>
    </cfRule>
    <cfRule type="expression" dxfId="94" priority="98">
      <formula>$AN$6=""</formula>
    </cfRule>
  </conditionalFormatting>
  <conditionalFormatting sqref="H7:J7">
    <cfRule type="expression" dxfId="93" priority="97">
      <formula>$H$7=""</formula>
    </cfRule>
  </conditionalFormatting>
  <conditionalFormatting sqref="U11:X11">
    <cfRule type="expression" dxfId="92" priority="96">
      <formula>$U$11=""</formula>
    </cfRule>
  </conditionalFormatting>
  <conditionalFormatting sqref="H11:J11">
    <cfRule type="expression" dxfId="91" priority="95">
      <formula>$H$11=""</formula>
    </cfRule>
  </conditionalFormatting>
  <conditionalFormatting sqref="C53:AG55">
    <cfRule type="expression" dxfId="90" priority="16">
      <formula>$AP$48=0</formula>
    </cfRule>
    <cfRule type="expression" dxfId="89" priority="9">
      <formula>$AR$48=1</formula>
    </cfRule>
  </conditionalFormatting>
  <conditionalFormatting sqref="B46:B49">
    <cfRule type="expression" dxfId="88" priority="93">
      <formula>$AO$45&gt;=2</formula>
    </cfRule>
    <cfRule type="expression" dxfId="87" priority="2">
      <formula>$AP$48=0</formula>
    </cfRule>
    <cfRule type="expression" dxfId="86" priority="1">
      <formula>$AR$47=1</formula>
    </cfRule>
  </conditionalFormatting>
  <conditionalFormatting sqref="C69:AG71">
    <cfRule type="expression" dxfId="85" priority="92">
      <formula>$C$69=""</formula>
    </cfRule>
  </conditionalFormatting>
  <conditionalFormatting sqref="X7:Y7 AA7:AB7">
    <cfRule type="expression" dxfId="84" priority="81">
      <formula>$X$7=""</formula>
    </cfRule>
  </conditionalFormatting>
  <conditionalFormatting sqref="C81:S81">
    <cfRule type="expression" dxfId="83" priority="56">
      <formula>$C81=""</formula>
    </cfRule>
  </conditionalFormatting>
  <conditionalFormatting sqref="C82:S82">
    <cfRule type="expression" dxfId="82" priority="55">
      <formula>$C82=""</formula>
    </cfRule>
  </conditionalFormatting>
  <conditionalFormatting sqref="C83:S83">
    <cfRule type="expression" dxfId="81" priority="54">
      <formula>$C83=""</formula>
    </cfRule>
  </conditionalFormatting>
  <conditionalFormatting sqref="T81">
    <cfRule type="expression" dxfId="80" priority="53">
      <formula>$T81=""</formula>
    </cfRule>
  </conditionalFormatting>
  <conditionalFormatting sqref="T82:T83">
    <cfRule type="expression" dxfId="79" priority="52">
      <formula>$T82=""</formula>
    </cfRule>
  </conditionalFormatting>
  <conditionalFormatting sqref="W81:Y81">
    <cfRule type="expression" dxfId="78" priority="51">
      <formula>$W81=""</formula>
    </cfRule>
  </conditionalFormatting>
  <conditionalFormatting sqref="W82:Y82">
    <cfRule type="expression" dxfId="77" priority="50">
      <formula>$W82=""</formula>
    </cfRule>
  </conditionalFormatting>
  <conditionalFormatting sqref="W83:Y83">
    <cfRule type="expression" dxfId="76" priority="49">
      <formula>$W83=""</formula>
    </cfRule>
  </conditionalFormatting>
  <conditionalFormatting sqref="AC81:AE81">
    <cfRule type="expression" dxfId="75" priority="47">
      <formula>$AC81=""</formula>
    </cfRule>
  </conditionalFormatting>
  <conditionalFormatting sqref="AF81:AH81">
    <cfRule type="expression" dxfId="74" priority="46">
      <formula>$AF81=""</formula>
    </cfRule>
  </conditionalFormatting>
  <conditionalFormatting sqref="AC82:AE82">
    <cfRule type="expression" dxfId="73" priority="45">
      <formula>$AC82=""</formula>
    </cfRule>
  </conditionalFormatting>
  <conditionalFormatting sqref="AF82:AH82">
    <cfRule type="expression" dxfId="72" priority="44">
      <formula>$AF82=""</formula>
    </cfRule>
  </conditionalFormatting>
  <conditionalFormatting sqref="AC83:AE83">
    <cfRule type="expression" dxfId="71" priority="43">
      <formula>$AC83=""</formula>
    </cfRule>
  </conditionalFormatting>
  <conditionalFormatting sqref="AF83:AH83">
    <cfRule type="expression" dxfId="70" priority="42">
      <formula>$AF83=""</formula>
    </cfRule>
  </conditionalFormatting>
  <conditionalFormatting sqref="Z81">
    <cfRule type="expression" dxfId="69" priority="23">
      <formula>$Z81=""</formula>
    </cfRule>
  </conditionalFormatting>
  <conditionalFormatting sqref="Z82">
    <cfRule type="expression" dxfId="68" priority="22">
      <formula>$Z82=""</formula>
    </cfRule>
  </conditionalFormatting>
  <conditionalFormatting sqref="Z83">
    <cfRule type="expression" dxfId="67" priority="21">
      <formula>$Z83=""</formula>
    </cfRule>
  </conditionalFormatting>
  <conditionalFormatting sqref="O17:AH23">
    <cfRule type="expression" dxfId="66" priority="20">
      <formula>$AP$10=1</formula>
    </cfRule>
    <cfRule type="expression" dxfId="65" priority="11">
      <formula>$AP$10=""</formula>
    </cfRule>
    <cfRule type="expression" dxfId="64" priority="19">
      <formula>$AP$14&gt;=1</formula>
    </cfRule>
  </conditionalFormatting>
  <pageMargins left="0.70866141732283472" right="0.70866141732283472" top="0.74803149606299213" bottom="0.74803149606299213" header="0.31496062992125984" footer="0.31496062992125984"/>
  <pageSetup paperSize="9" firstPageNumber="8" orientation="portrait" useFirstPageNumber="1" r:id="rId3"/>
  <headerFooter differentFirst="1">
    <oddFooter>&amp;C&amp;P</oddFooter>
    <firstFooter>&amp;C8</first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391" r:id="rId6" name="Check Box 151">
              <controlPr defaultSize="0" autoFill="0" autoLine="0" autoPict="0">
                <anchor moveWithCells="1">
                  <from>
                    <xdr:col>0</xdr:col>
                    <xdr:colOff>123825</xdr:colOff>
                    <xdr:row>45</xdr:row>
                    <xdr:rowOff>19050</xdr:rowOff>
                  </from>
                  <to>
                    <xdr:col>3</xdr:col>
                    <xdr:colOff>0</xdr:colOff>
                    <xdr:row>45</xdr:row>
                    <xdr:rowOff>228600</xdr:rowOff>
                  </to>
                </anchor>
              </controlPr>
            </control>
          </mc:Choice>
        </mc:AlternateContent>
        <mc:AlternateContent xmlns:mc="http://schemas.openxmlformats.org/markup-compatibility/2006">
          <mc:Choice Requires="x14">
            <control shapeId="10396" r:id="rId7" name="Check Box 156">
              <controlPr defaultSize="0" autoFill="0" autoLine="0" autoPict="0">
                <anchor moveWithCells="1">
                  <from>
                    <xdr:col>27</xdr:col>
                    <xdr:colOff>152400</xdr:colOff>
                    <xdr:row>9</xdr:row>
                    <xdr:rowOff>142875</xdr:rowOff>
                  </from>
                  <to>
                    <xdr:col>29</xdr:col>
                    <xdr:colOff>161925</xdr:colOff>
                    <xdr:row>11</xdr:row>
                    <xdr:rowOff>9525</xdr:rowOff>
                  </to>
                </anchor>
              </controlPr>
            </control>
          </mc:Choice>
        </mc:AlternateContent>
        <mc:AlternateContent xmlns:mc="http://schemas.openxmlformats.org/markup-compatibility/2006">
          <mc:Choice Requires="x14">
            <control shapeId="10397" r:id="rId8" name="Check Box 157">
              <controlPr defaultSize="0" autoFill="0" autoLine="0" autoPict="0">
                <anchor moveWithCells="1">
                  <from>
                    <xdr:col>30</xdr:col>
                    <xdr:colOff>152400</xdr:colOff>
                    <xdr:row>9</xdr:row>
                    <xdr:rowOff>142875</xdr:rowOff>
                  </from>
                  <to>
                    <xdr:col>32</xdr:col>
                    <xdr:colOff>161925</xdr:colOff>
                    <xdr:row>11</xdr:row>
                    <xdr:rowOff>9525</xdr:rowOff>
                  </to>
                </anchor>
              </controlPr>
            </control>
          </mc:Choice>
        </mc:AlternateContent>
        <mc:AlternateContent xmlns:mc="http://schemas.openxmlformats.org/markup-compatibility/2006">
          <mc:Choice Requires="x14">
            <control shapeId="10392" r:id="rId9" name="Check Box 152">
              <controlPr defaultSize="0" autoFill="0" autoLine="0" autoPict="0">
                <anchor moveWithCells="1">
                  <from>
                    <xdr:col>0</xdr:col>
                    <xdr:colOff>123825</xdr:colOff>
                    <xdr:row>46</xdr:row>
                    <xdr:rowOff>19050</xdr:rowOff>
                  </from>
                  <to>
                    <xdr:col>2</xdr:col>
                    <xdr:colOff>171450</xdr:colOff>
                    <xdr:row>46</xdr:row>
                    <xdr:rowOff>228600</xdr:rowOff>
                  </to>
                </anchor>
              </controlPr>
            </control>
          </mc:Choice>
        </mc:AlternateContent>
        <mc:AlternateContent xmlns:mc="http://schemas.openxmlformats.org/markup-compatibility/2006">
          <mc:Choice Requires="x14">
            <control shapeId="10394" r:id="rId10" name="Check Box 154">
              <controlPr defaultSize="0" autoFill="0" autoLine="0" autoPict="0">
                <anchor moveWithCells="1">
                  <from>
                    <xdr:col>0</xdr:col>
                    <xdr:colOff>123825</xdr:colOff>
                    <xdr:row>48</xdr:row>
                    <xdr:rowOff>28575</xdr:rowOff>
                  </from>
                  <to>
                    <xdr:col>2</xdr:col>
                    <xdr:colOff>171450</xdr:colOff>
                    <xdr:row>48</xdr:row>
                    <xdr:rowOff>238125</xdr:rowOff>
                  </to>
                </anchor>
              </controlPr>
            </control>
          </mc:Choice>
        </mc:AlternateContent>
        <mc:AlternateContent xmlns:mc="http://schemas.openxmlformats.org/markup-compatibility/2006">
          <mc:Choice Requires="x14">
            <control shapeId="10393" r:id="rId11" name="Check Box 153">
              <controlPr defaultSize="0" autoFill="0" autoLine="0" autoPict="0">
                <anchor moveWithCells="1">
                  <from>
                    <xdr:col>0</xdr:col>
                    <xdr:colOff>123825</xdr:colOff>
                    <xdr:row>47</xdr:row>
                    <xdr:rowOff>19050</xdr:rowOff>
                  </from>
                  <to>
                    <xdr:col>2</xdr:col>
                    <xdr:colOff>171450</xdr:colOff>
                    <xdr:row>47</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4"/>
  <sheetViews>
    <sheetView showGridLines="0" view="pageBreakPreview" zoomScaleNormal="85" zoomScaleSheetLayoutView="100" zoomScalePageLayoutView="85" workbookViewId="0">
      <selection activeCell="A4" sqref="A4"/>
    </sheetView>
  </sheetViews>
  <sheetFormatPr defaultColWidth="0" defaultRowHeight="13.5"/>
  <cols>
    <col min="1" max="1" width="1.875" style="6" customWidth="1"/>
    <col min="2" max="34" width="2.5" style="45" customWidth="1"/>
    <col min="35" max="35" width="1.875" style="6" customWidth="1"/>
    <col min="36" max="45" width="7.75" style="108" hidden="1" customWidth="1"/>
    <col min="46" max="47" width="9" style="108" hidden="1" customWidth="1"/>
    <col min="48" max="48" width="3.5" style="108" hidden="1" customWidth="1"/>
    <col min="49" max="16384" width="9" style="108" hidden="1"/>
  </cols>
  <sheetData>
    <row r="1" spans="1:50">
      <c r="A1" s="48"/>
      <c r="B1" s="53"/>
      <c r="C1" s="53"/>
      <c r="D1" s="53"/>
      <c r="E1" s="53"/>
      <c r="F1" s="53"/>
      <c r="G1" s="53"/>
      <c r="H1" s="53"/>
      <c r="I1" s="53"/>
      <c r="J1" s="53"/>
      <c r="K1" s="53"/>
      <c r="L1" s="53"/>
      <c r="M1" s="53"/>
      <c r="N1" s="53"/>
      <c r="O1" s="53"/>
      <c r="P1" s="53"/>
      <c r="Q1" s="53"/>
      <c r="R1" s="53"/>
      <c r="S1" s="53"/>
      <c r="T1" s="53"/>
      <c r="U1" s="53"/>
      <c r="V1" s="53"/>
      <c r="W1" s="53"/>
      <c r="X1" s="53"/>
      <c r="Y1" s="53"/>
      <c r="Z1" s="48"/>
      <c r="AA1" s="48"/>
      <c r="AB1" s="48"/>
      <c r="AC1" s="48"/>
      <c r="AD1" s="48"/>
      <c r="AE1" s="48"/>
      <c r="AF1" s="48"/>
      <c r="AG1" s="48"/>
      <c r="AH1" s="48"/>
      <c r="AI1" s="48"/>
      <c r="AL1" s="85"/>
      <c r="AM1" s="100"/>
      <c r="AN1" s="100"/>
      <c r="AO1" s="100"/>
      <c r="AP1" s="100"/>
      <c r="AQ1" s="100"/>
      <c r="AR1" s="100"/>
      <c r="AS1" s="100"/>
      <c r="AT1" s="107"/>
    </row>
    <row r="2" spans="1:50" ht="14.25" thickBot="1">
      <c r="B2" s="318" t="s">
        <v>162</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83"/>
      <c r="AK2" s="85"/>
      <c r="AL2" s="85"/>
      <c r="AM2" s="100"/>
      <c r="AN2" s="100"/>
      <c r="AO2" s="100"/>
      <c r="AP2" s="100"/>
      <c r="AQ2" s="100"/>
      <c r="AR2" s="100"/>
      <c r="AS2" s="100"/>
      <c r="AT2" s="107" t="s">
        <v>424</v>
      </c>
      <c r="AU2" s="108" t="s">
        <v>425</v>
      </c>
    </row>
    <row r="3" spans="1:50" ht="18.75" customHeight="1" thickBot="1">
      <c r="B3" s="354" t="s">
        <v>219</v>
      </c>
      <c r="C3" s="354"/>
      <c r="D3" s="354" t="s">
        <v>220</v>
      </c>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83"/>
      <c r="AJ3" s="85"/>
      <c r="AK3" s="85"/>
      <c r="AL3" s="85"/>
      <c r="AM3" s="100"/>
      <c r="AN3" s="100"/>
      <c r="AO3" s="100"/>
      <c r="AP3" s="100"/>
      <c r="AQ3" s="100"/>
      <c r="AR3" s="100"/>
      <c r="AS3" s="100"/>
      <c r="AT3" s="298">
        <f>SUM(AS5:AT5,AN6)</f>
        <v>0</v>
      </c>
      <c r="AU3" s="300">
        <f>SUM(AS7:AT7,AN8)</f>
        <v>0</v>
      </c>
    </row>
    <row r="4" spans="1:50" ht="15" customHeight="1" thickBot="1">
      <c r="B4" s="317"/>
      <c r="C4" s="317"/>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83"/>
      <c r="AJ4" s="85"/>
      <c r="AK4" s="85"/>
      <c r="AL4" s="85"/>
      <c r="AM4" s="100"/>
      <c r="AN4" s="100"/>
      <c r="AO4" s="100"/>
      <c r="AP4" s="173"/>
      <c r="AQ4" s="173"/>
      <c r="AR4" s="173"/>
      <c r="AS4" s="173"/>
      <c r="AT4" s="173"/>
      <c r="AW4" s="185" t="s">
        <v>355</v>
      </c>
      <c r="AX4" s="185" t="s">
        <v>379</v>
      </c>
    </row>
    <row r="5" spans="1:50" s="107" customFormat="1" ht="28.5" customHeight="1" thickBot="1">
      <c r="A5" s="45"/>
      <c r="B5" s="81"/>
      <c r="C5" s="571" t="s">
        <v>362</v>
      </c>
      <c r="D5" s="571"/>
      <c r="E5" s="571"/>
      <c r="F5" s="571"/>
      <c r="G5" s="571"/>
      <c r="H5" s="571"/>
      <c r="I5" s="571"/>
      <c r="J5" s="571"/>
      <c r="K5" s="571"/>
      <c r="L5" s="183"/>
      <c r="M5" s="568" t="s">
        <v>176</v>
      </c>
      <c r="N5" s="568"/>
      <c r="O5" s="568"/>
      <c r="P5" s="568"/>
      <c r="Q5" s="568"/>
      <c r="R5" s="564"/>
      <c r="S5" s="564"/>
      <c r="T5" s="109" t="s">
        <v>165</v>
      </c>
      <c r="U5" s="109"/>
      <c r="V5" s="182"/>
      <c r="W5" s="568" t="s">
        <v>163</v>
      </c>
      <c r="X5" s="568"/>
      <c r="Y5" s="568"/>
      <c r="Z5" s="182"/>
      <c r="AA5" s="569" t="s">
        <v>164</v>
      </c>
      <c r="AB5" s="569"/>
      <c r="AC5" s="569"/>
      <c r="AD5" s="569"/>
      <c r="AE5" s="569"/>
      <c r="AF5" s="569"/>
      <c r="AG5" s="570"/>
      <c r="AH5" s="100"/>
      <c r="AI5" s="67"/>
      <c r="AJ5" s="85" t="s">
        <v>349</v>
      </c>
      <c r="AK5" s="85" t="s">
        <v>350</v>
      </c>
      <c r="AL5" s="100" t="s">
        <v>351</v>
      </c>
      <c r="AN5" s="230" t="str">
        <f>CONCATENATE(AS5,AT5,AU5)</f>
        <v/>
      </c>
      <c r="AO5" s="217">
        <f>COUNT(AS5:AU5)</f>
        <v>0</v>
      </c>
      <c r="AP5" s="216" t="b">
        <v>0</v>
      </c>
      <c r="AQ5" s="301" t="b">
        <v>0</v>
      </c>
      <c r="AR5" s="217" t="b">
        <v>0</v>
      </c>
      <c r="AS5" s="216" t="str">
        <f>IF(AP5=TRUE,1,"")</f>
        <v/>
      </c>
      <c r="AT5" s="301" t="str">
        <f>IF(AQ5=TRUE,2,"")</f>
        <v/>
      </c>
      <c r="AU5" s="217" t="str">
        <f>IF(AR5=TRUE,3,"")</f>
        <v/>
      </c>
      <c r="AV5" s="286"/>
      <c r="AW5" s="296" t="str">
        <f>IF(AN6="","",IF(AN5="",1,""))</f>
        <v/>
      </c>
      <c r="AX5" s="297" t="str">
        <f>IF(AN5="1",IF(AN6="",1,""),"")</f>
        <v/>
      </c>
    </row>
    <row r="6" spans="1:50" s="107" customFormat="1" ht="28.5" customHeight="1" thickBot="1">
      <c r="A6" s="45"/>
      <c r="B6" s="45"/>
      <c r="C6" s="571" t="s">
        <v>352</v>
      </c>
      <c r="D6" s="571"/>
      <c r="E6" s="571"/>
      <c r="F6" s="571"/>
      <c r="G6" s="571"/>
      <c r="H6" s="571"/>
      <c r="I6" s="571"/>
      <c r="J6" s="571"/>
      <c r="K6" s="571"/>
      <c r="L6" s="183"/>
      <c r="M6" s="568" t="s">
        <v>176</v>
      </c>
      <c r="N6" s="568"/>
      <c r="O6" s="568"/>
      <c r="P6" s="568"/>
      <c r="Q6" s="568"/>
      <c r="R6" s="564"/>
      <c r="S6" s="564"/>
      <c r="T6" s="184" t="s">
        <v>165</v>
      </c>
      <c r="U6" s="184"/>
      <c r="V6" s="182"/>
      <c r="W6" s="568" t="s">
        <v>163</v>
      </c>
      <c r="X6" s="568"/>
      <c r="Y6" s="568"/>
      <c r="Z6" s="182"/>
      <c r="AA6" s="569" t="s">
        <v>164</v>
      </c>
      <c r="AB6" s="569"/>
      <c r="AC6" s="569"/>
      <c r="AD6" s="569"/>
      <c r="AE6" s="569"/>
      <c r="AF6" s="569"/>
      <c r="AG6" s="570"/>
      <c r="AH6" s="100"/>
      <c r="AI6" s="45"/>
      <c r="AK6" s="85"/>
      <c r="AL6" s="100" t="s">
        <v>351</v>
      </c>
      <c r="AM6" s="107" t="s">
        <v>356</v>
      </c>
      <c r="AN6" s="274" t="str">
        <f>IF(R5="","",R5)</f>
        <v/>
      </c>
    </row>
    <row r="7" spans="1:50" s="107" customFormat="1" ht="15" thickTop="1" thickBot="1">
      <c r="A7" s="45"/>
      <c r="B7" s="45"/>
      <c r="C7" s="45"/>
      <c r="D7" s="45"/>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45"/>
      <c r="AL7" s="85" t="s">
        <v>354</v>
      </c>
      <c r="AM7" s="85" t="s">
        <v>353</v>
      </c>
      <c r="AN7" s="275" t="str">
        <f>CONCATENATE(AS7,AT7,AU7)</f>
        <v/>
      </c>
      <c r="AO7" s="217">
        <f>COUNT(AS7:AU7)</f>
        <v>0</v>
      </c>
      <c r="AP7" s="298" t="b">
        <v>0</v>
      </c>
      <c r="AQ7" s="299" t="b">
        <v>0</v>
      </c>
      <c r="AR7" s="300" t="b">
        <v>0</v>
      </c>
      <c r="AS7" s="216" t="str">
        <f>IF(AP7=TRUE,1,"")</f>
        <v/>
      </c>
      <c r="AT7" s="301" t="str">
        <f>IF(AQ7=TRUE,2,"")</f>
        <v/>
      </c>
      <c r="AU7" s="217" t="str">
        <f>IF(AR7=TRUE,3,"")</f>
        <v/>
      </c>
      <c r="AW7" s="297" t="str">
        <f>IF(AN8="","",IF(AN7="",1,""))</f>
        <v/>
      </c>
      <c r="AX7" s="297" t="str">
        <f>IF(AN7="1",IF(AN8="",1,""),"")</f>
        <v/>
      </c>
    </row>
    <row r="8" spans="1:50" s="107" customFormat="1" ht="13.5" customHeight="1" thickBot="1">
      <c r="A8" s="45"/>
      <c r="B8" s="45"/>
      <c r="C8" s="438" t="s">
        <v>166</v>
      </c>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91"/>
      <c r="AI8" s="45"/>
      <c r="AL8" s="85" t="s">
        <v>354</v>
      </c>
      <c r="AM8" s="107" t="s">
        <v>356</v>
      </c>
      <c r="AN8" s="274" t="str">
        <f>IF(R6="","",R6)</f>
        <v/>
      </c>
      <c r="AO8" s="286"/>
      <c r="AP8" s="298" t="b">
        <v>0</v>
      </c>
      <c r="AQ8" s="298" t="b">
        <v>0</v>
      </c>
      <c r="AR8" s="297" t="b">
        <v>0</v>
      </c>
      <c r="AS8" s="286"/>
      <c r="AT8" s="286"/>
      <c r="AU8" s="286"/>
    </row>
    <row r="9" spans="1:50" s="107" customFormat="1" ht="15" thickTop="1" thickBot="1">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K9" s="107" t="s">
        <v>357</v>
      </c>
      <c r="AL9" s="107" t="s">
        <v>304</v>
      </c>
      <c r="AN9" s="276" t="str">
        <f>CONCATENATE(AP9,AQ9,AR9)</f>
        <v/>
      </c>
      <c r="AO9" s="300">
        <f>COUNT(AP9:AR9)</f>
        <v>0</v>
      </c>
      <c r="AP9" s="297" t="str">
        <f>IF(AP8=TRUE,1,"")</f>
        <v/>
      </c>
      <c r="AQ9" s="297" t="str">
        <f>IF(AQ8=TRUE,2,"")</f>
        <v/>
      </c>
      <c r="AR9" s="297" t="str">
        <f>IF(AR8=TRUE,3,"")</f>
        <v/>
      </c>
      <c r="AS9" s="286"/>
      <c r="AT9" s="286"/>
      <c r="AU9" s="286"/>
      <c r="AW9" s="107" t="s">
        <v>419</v>
      </c>
    </row>
    <row r="10" spans="1:50" s="107" customFormat="1" ht="18" customHeight="1" thickBot="1">
      <c r="A10" s="45"/>
      <c r="B10" s="400" t="s">
        <v>358</v>
      </c>
      <c r="C10" s="400"/>
      <c r="D10" s="351" t="s">
        <v>223</v>
      </c>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45"/>
      <c r="AL10" s="107" t="s">
        <v>359</v>
      </c>
      <c r="AM10" s="107" t="s">
        <v>384</v>
      </c>
      <c r="AN10" s="277" t="str">
        <f t="shared" ref="AN10:AN16" si="0">CONCATENATE(AS10,AT10,AU10)</f>
        <v/>
      </c>
      <c r="AO10" s="278">
        <f t="shared" ref="AO10:AO16" si="1">COUNT(AS10:AU10)</f>
        <v>0</v>
      </c>
      <c r="AP10" s="279" t="b">
        <v>0</v>
      </c>
      <c r="AQ10" s="280" t="b">
        <v>0</v>
      </c>
      <c r="AR10" s="278" t="b">
        <v>0</v>
      </c>
      <c r="AS10" s="281" t="str">
        <f t="shared" ref="AS10:AS16" si="2">IF(AP10=TRUE,1,"")</f>
        <v/>
      </c>
      <c r="AT10" s="282" t="str">
        <f t="shared" ref="AT10:AT16" si="3">IF(AQ10=TRUE,2,"")</f>
        <v/>
      </c>
      <c r="AU10" s="283" t="str">
        <f t="shared" ref="AU10:AU16" si="4">IF(AR10=TRUE,3,"")</f>
        <v/>
      </c>
      <c r="AW10" s="297">
        <f>IF(AT5=2,"",IF(AS5=1,"",IF(AW16=0,1,"")))</f>
        <v>1</v>
      </c>
    </row>
    <row r="11" spans="1:50" s="107" customFormat="1" ht="18" customHeight="1" thickBot="1">
      <c r="A11" s="45"/>
      <c r="B11" s="45"/>
      <c r="C11" s="573" t="s">
        <v>133</v>
      </c>
      <c r="D11" s="573"/>
      <c r="E11" s="354" t="s">
        <v>229</v>
      </c>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45"/>
      <c r="AM11" s="107" t="s">
        <v>385</v>
      </c>
      <c r="AN11" s="276" t="str">
        <f t="shared" si="0"/>
        <v/>
      </c>
      <c r="AO11" s="284">
        <f t="shared" si="1"/>
        <v>0</v>
      </c>
      <c r="AP11" s="285" t="b">
        <v>0</v>
      </c>
      <c r="AQ11" s="286" t="b">
        <v>0</v>
      </c>
      <c r="AR11" s="284" t="b">
        <v>0</v>
      </c>
      <c r="AS11" s="287" t="str">
        <f t="shared" si="2"/>
        <v/>
      </c>
      <c r="AT11" s="288" t="str">
        <f t="shared" si="3"/>
        <v/>
      </c>
      <c r="AU11" s="289" t="str">
        <f t="shared" si="4"/>
        <v/>
      </c>
      <c r="AW11" s="107" t="s">
        <v>428</v>
      </c>
    </row>
    <row r="12" spans="1:50" s="107" customFormat="1" ht="26.25" customHeight="1" thickBot="1">
      <c r="A12" s="45"/>
      <c r="B12" s="45"/>
      <c r="C12" s="93"/>
      <c r="D12" s="93"/>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45"/>
      <c r="AM12" s="107" t="s">
        <v>386</v>
      </c>
      <c r="AN12" s="276" t="str">
        <f t="shared" si="0"/>
        <v/>
      </c>
      <c r="AO12" s="284">
        <f t="shared" si="1"/>
        <v>0</v>
      </c>
      <c r="AP12" s="285" t="b">
        <v>0</v>
      </c>
      <c r="AQ12" s="286" t="b">
        <v>0</v>
      </c>
      <c r="AR12" s="284" t="b">
        <v>0</v>
      </c>
      <c r="AS12" s="287" t="str">
        <f t="shared" si="2"/>
        <v/>
      </c>
      <c r="AT12" s="288" t="str">
        <f t="shared" si="3"/>
        <v/>
      </c>
      <c r="AU12" s="289" t="str">
        <f t="shared" si="4"/>
        <v/>
      </c>
      <c r="AW12" s="297" t="str">
        <f>IF(AT3=0,IF(AW16&gt;=1,1,""),"")</f>
        <v/>
      </c>
    </row>
    <row r="13" spans="1:50" s="107" customFormat="1" ht="20.85" customHeight="1">
      <c r="A13" s="45"/>
      <c r="B13" s="45"/>
      <c r="C13" s="93"/>
      <c r="D13" s="93"/>
      <c r="E13" s="574" t="s">
        <v>3</v>
      </c>
      <c r="F13" s="575"/>
      <c r="G13" s="563" t="s">
        <v>361</v>
      </c>
      <c r="H13" s="563"/>
      <c r="I13" s="563"/>
      <c r="J13" s="563"/>
      <c r="K13" s="563"/>
      <c r="L13" s="563"/>
      <c r="M13" s="563"/>
      <c r="N13" s="563"/>
      <c r="O13" s="563"/>
      <c r="P13" s="563"/>
      <c r="Q13" s="563"/>
      <c r="R13" s="563"/>
      <c r="S13" s="563"/>
      <c r="T13" s="563"/>
      <c r="U13" s="563"/>
      <c r="V13" s="563"/>
      <c r="W13" s="563"/>
      <c r="X13" s="563"/>
      <c r="Y13" s="563"/>
      <c r="Z13" s="563"/>
      <c r="AA13" s="563"/>
      <c r="AB13" s="563"/>
      <c r="AC13" s="563"/>
      <c r="AD13" s="556"/>
      <c r="AE13" s="557"/>
      <c r="AF13" s="93"/>
      <c r="AG13" s="93"/>
      <c r="AH13" s="93"/>
      <c r="AI13" s="45"/>
      <c r="AM13" s="107" t="s">
        <v>387</v>
      </c>
      <c r="AN13" s="276" t="str">
        <f t="shared" si="0"/>
        <v/>
      </c>
      <c r="AO13" s="284">
        <f t="shared" si="1"/>
        <v>0</v>
      </c>
      <c r="AP13" s="285" t="b">
        <v>0</v>
      </c>
      <c r="AQ13" s="286" t="b">
        <v>0</v>
      </c>
      <c r="AR13" s="284" t="b">
        <v>0</v>
      </c>
      <c r="AS13" s="287" t="str">
        <f t="shared" si="2"/>
        <v/>
      </c>
      <c r="AT13" s="288" t="str">
        <f t="shared" si="3"/>
        <v/>
      </c>
      <c r="AU13" s="289" t="str">
        <f t="shared" si="4"/>
        <v/>
      </c>
    </row>
    <row r="14" spans="1:50" s="107" customFormat="1" ht="20.85" customHeight="1">
      <c r="A14" s="45"/>
      <c r="B14" s="45"/>
      <c r="C14" s="45"/>
      <c r="D14" s="45"/>
      <c r="E14" s="574" t="s">
        <v>4</v>
      </c>
      <c r="F14" s="575"/>
      <c r="G14" s="563" t="s">
        <v>167</v>
      </c>
      <c r="H14" s="563"/>
      <c r="I14" s="563"/>
      <c r="J14" s="563"/>
      <c r="K14" s="563"/>
      <c r="L14" s="563"/>
      <c r="M14" s="563"/>
      <c r="N14" s="563"/>
      <c r="O14" s="563"/>
      <c r="P14" s="563"/>
      <c r="Q14" s="563"/>
      <c r="R14" s="563"/>
      <c r="S14" s="563"/>
      <c r="T14" s="563"/>
      <c r="U14" s="563"/>
      <c r="V14" s="563"/>
      <c r="W14" s="563"/>
      <c r="X14" s="563"/>
      <c r="Y14" s="563"/>
      <c r="Z14" s="563"/>
      <c r="AA14" s="563"/>
      <c r="AB14" s="563"/>
      <c r="AC14" s="563"/>
      <c r="AD14" s="556"/>
      <c r="AE14" s="557"/>
      <c r="AF14" s="45"/>
      <c r="AG14" s="45"/>
      <c r="AH14" s="45"/>
      <c r="AI14" s="45"/>
      <c r="AM14" s="107" t="s">
        <v>388</v>
      </c>
      <c r="AN14" s="276" t="str">
        <f t="shared" si="0"/>
        <v/>
      </c>
      <c r="AO14" s="284">
        <f t="shared" si="1"/>
        <v>0</v>
      </c>
      <c r="AP14" s="285" t="b">
        <v>0</v>
      </c>
      <c r="AQ14" s="286" t="b">
        <v>0</v>
      </c>
      <c r="AR14" s="284" t="b">
        <v>0</v>
      </c>
      <c r="AS14" s="287" t="str">
        <f t="shared" si="2"/>
        <v/>
      </c>
      <c r="AT14" s="288" t="str">
        <f t="shared" si="3"/>
        <v/>
      </c>
      <c r="AU14" s="289" t="str">
        <f t="shared" si="4"/>
        <v/>
      </c>
    </row>
    <row r="15" spans="1:50" s="107" customFormat="1" ht="20.100000000000001" customHeight="1" thickBot="1">
      <c r="A15" s="45"/>
      <c r="B15" s="45"/>
      <c r="C15" s="93"/>
      <c r="D15" s="93"/>
      <c r="E15" s="576" t="s">
        <v>5</v>
      </c>
      <c r="F15" s="577"/>
      <c r="G15" s="555" t="s">
        <v>168</v>
      </c>
      <c r="H15" s="555"/>
      <c r="I15" s="555"/>
      <c r="J15" s="555"/>
      <c r="K15" s="555"/>
      <c r="L15" s="555"/>
      <c r="M15" s="555"/>
      <c r="N15" s="555"/>
      <c r="O15" s="555"/>
      <c r="P15" s="555"/>
      <c r="Q15" s="555"/>
      <c r="R15" s="555"/>
      <c r="S15" s="555"/>
      <c r="T15" s="555"/>
      <c r="U15" s="555"/>
      <c r="V15" s="555"/>
      <c r="W15" s="555"/>
      <c r="X15" s="555"/>
      <c r="Y15" s="555"/>
      <c r="Z15" s="555"/>
      <c r="AA15" s="555"/>
      <c r="AB15" s="555"/>
      <c r="AC15" s="555"/>
      <c r="AD15" s="556"/>
      <c r="AE15" s="557"/>
      <c r="AF15" s="93"/>
      <c r="AG15" s="93"/>
      <c r="AH15" s="93"/>
      <c r="AI15" s="45"/>
      <c r="AM15" s="107" t="s">
        <v>389</v>
      </c>
      <c r="AN15" s="276" t="str">
        <f t="shared" si="0"/>
        <v/>
      </c>
      <c r="AO15" s="284">
        <f t="shared" si="1"/>
        <v>0</v>
      </c>
      <c r="AP15" s="285" t="b">
        <v>0</v>
      </c>
      <c r="AQ15" s="286" t="b">
        <v>0</v>
      </c>
      <c r="AR15" s="284" t="b">
        <v>0</v>
      </c>
      <c r="AS15" s="287" t="str">
        <f t="shared" si="2"/>
        <v/>
      </c>
      <c r="AT15" s="288" t="str">
        <f t="shared" si="3"/>
        <v/>
      </c>
      <c r="AU15" s="289" t="str">
        <f t="shared" si="4"/>
        <v/>
      </c>
      <c r="AV15" s="107" t="s">
        <v>417</v>
      </c>
    </row>
    <row r="16" spans="1:50" s="107" customFormat="1" ht="14.25" thickBot="1">
      <c r="A16" s="45"/>
      <c r="B16" s="45"/>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45"/>
      <c r="AM16" s="107" t="s">
        <v>390</v>
      </c>
      <c r="AN16" s="276" t="str">
        <f t="shared" si="0"/>
        <v/>
      </c>
      <c r="AO16" s="290">
        <f t="shared" si="1"/>
        <v>0</v>
      </c>
      <c r="AP16" s="291" t="b">
        <v>0</v>
      </c>
      <c r="AQ16" s="292" t="b">
        <v>0</v>
      </c>
      <c r="AR16" s="290" t="b">
        <v>0</v>
      </c>
      <c r="AS16" s="293" t="str">
        <f t="shared" si="2"/>
        <v/>
      </c>
      <c r="AT16" s="294" t="str">
        <f t="shared" si="3"/>
        <v/>
      </c>
      <c r="AU16" s="295" t="str">
        <f t="shared" si="4"/>
        <v/>
      </c>
      <c r="AV16" s="286">
        <f>SUM(AP9:AR9)</f>
        <v>0</v>
      </c>
      <c r="AW16" s="297">
        <f>SUM(AO10:AO16,AV16)</f>
        <v>0</v>
      </c>
    </row>
    <row r="17" spans="1:35" s="107" customFormat="1" ht="18" customHeight="1">
      <c r="A17" s="45"/>
      <c r="B17" s="100"/>
      <c r="C17" s="567" t="s">
        <v>169</v>
      </c>
      <c r="D17" s="567"/>
      <c r="E17" s="560" t="s">
        <v>230</v>
      </c>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45"/>
    </row>
    <row r="18" spans="1:35" s="107" customFormat="1" ht="18" customHeight="1">
      <c r="A18" s="45"/>
      <c r="B18" s="45"/>
      <c r="C18" s="93"/>
      <c r="D18" s="93"/>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45"/>
    </row>
    <row r="19" spans="1:35" ht="18" customHeight="1">
      <c r="A19" s="48"/>
      <c r="B19" s="48"/>
      <c r="C19" s="85"/>
      <c r="D19" s="85"/>
      <c r="E19" s="76">
        <v>0</v>
      </c>
      <c r="F19" s="77" t="s">
        <v>38</v>
      </c>
      <c r="G19" s="405" t="s">
        <v>40</v>
      </c>
      <c r="H19" s="405"/>
      <c r="I19" s="405"/>
      <c r="J19" s="405"/>
      <c r="K19" s="405"/>
      <c r="L19" s="405"/>
      <c r="M19" s="405"/>
      <c r="N19" s="405"/>
      <c r="O19" s="48"/>
      <c r="P19" s="48"/>
      <c r="Q19" s="48"/>
      <c r="R19" s="48"/>
      <c r="S19" s="48"/>
      <c r="T19" s="48"/>
      <c r="U19" s="48"/>
      <c r="V19" s="48"/>
      <c r="W19" s="48"/>
      <c r="X19" s="48"/>
      <c r="Y19" s="48"/>
      <c r="Z19" s="48"/>
      <c r="AA19" s="48"/>
      <c r="AB19" s="48"/>
      <c r="AC19" s="48"/>
      <c r="AD19" s="48"/>
      <c r="AE19" s="48"/>
      <c r="AF19" s="48"/>
      <c r="AG19" s="48"/>
      <c r="AH19" s="48"/>
      <c r="AI19" s="48"/>
    </row>
    <row r="20" spans="1:35" ht="18" customHeight="1">
      <c r="A20" s="48"/>
      <c r="B20" s="48"/>
      <c r="E20" s="76">
        <v>1</v>
      </c>
      <c r="F20" s="77" t="s">
        <v>39</v>
      </c>
      <c r="G20" s="405" t="s">
        <v>41</v>
      </c>
      <c r="H20" s="405"/>
      <c r="I20" s="405"/>
      <c r="J20" s="405"/>
      <c r="K20" s="405"/>
      <c r="L20" s="405"/>
      <c r="M20" s="405"/>
      <c r="N20" s="405"/>
      <c r="O20" s="47"/>
      <c r="P20" s="47"/>
      <c r="Q20" s="47"/>
      <c r="R20" s="47"/>
      <c r="S20" s="47"/>
      <c r="T20" s="47"/>
      <c r="U20" s="47"/>
      <c r="V20" s="47"/>
      <c r="W20" s="47"/>
      <c r="X20" s="47"/>
      <c r="Y20" s="47"/>
      <c r="Z20" s="47"/>
      <c r="AA20" s="47"/>
      <c r="AB20" s="47"/>
      <c r="AC20" s="48"/>
      <c r="AD20" s="48"/>
      <c r="AE20" s="48"/>
      <c r="AF20" s="48"/>
      <c r="AG20" s="48"/>
      <c r="AH20" s="48"/>
      <c r="AI20" s="48"/>
    </row>
    <row r="21" spans="1:35" ht="18" customHeight="1">
      <c r="A21" s="48"/>
      <c r="B21" s="48"/>
      <c r="E21" s="76">
        <v>2</v>
      </c>
      <c r="F21" s="77" t="s">
        <v>38</v>
      </c>
      <c r="G21" s="406" t="s">
        <v>42</v>
      </c>
      <c r="H21" s="406"/>
      <c r="I21" s="406"/>
      <c r="J21" s="406"/>
      <c r="K21" s="406"/>
      <c r="L21" s="406"/>
      <c r="M21" s="406"/>
      <c r="N21" s="406"/>
      <c r="O21" s="60"/>
      <c r="P21" s="60"/>
      <c r="Q21" s="60"/>
      <c r="R21" s="60"/>
      <c r="S21" s="60"/>
      <c r="T21" s="60"/>
      <c r="U21" s="60"/>
      <c r="V21" s="60"/>
      <c r="W21" s="60"/>
      <c r="X21" s="60"/>
      <c r="Y21" s="60"/>
      <c r="Z21" s="60"/>
      <c r="AA21" s="60"/>
      <c r="AB21" s="60"/>
      <c r="AC21" s="48"/>
      <c r="AD21" s="48"/>
      <c r="AE21" s="48"/>
      <c r="AF21" s="48"/>
      <c r="AG21" s="48"/>
      <c r="AH21" s="48"/>
      <c r="AI21" s="48"/>
    </row>
    <row r="22" spans="1:35" ht="20.85" customHeight="1">
      <c r="A22" s="48"/>
      <c r="B22" s="48"/>
      <c r="C22" s="390" t="s">
        <v>43</v>
      </c>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89">
        <v>0</v>
      </c>
      <c r="AD22" s="389"/>
      <c r="AE22" s="389">
        <v>1</v>
      </c>
      <c r="AF22" s="358"/>
      <c r="AG22" s="389">
        <v>2</v>
      </c>
      <c r="AH22" s="389"/>
      <c r="AI22" s="48"/>
    </row>
    <row r="23" spans="1:35" ht="20.85" customHeight="1">
      <c r="A23" s="48"/>
      <c r="B23" s="48"/>
      <c r="C23" s="542" t="s">
        <v>44</v>
      </c>
      <c r="D23" s="543"/>
      <c r="E23" s="379" t="s">
        <v>227</v>
      </c>
      <c r="F23" s="379"/>
      <c r="G23" s="379"/>
      <c r="H23" s="379"/>
      <c r="I23" s="379"/>
      <c r="J23" s="379"/>
      <c r="K23" s="379"/>
      <c r="L23" s="379"/>
      <c r="M23" s="379"/>
      <c r="N23" s="379"/>
      <c r="O23" s="379"/>
      <c r="P23" s="379"/>
      <c r="Q23" s="379"/>
      <c r="R23" s="379"/>
      <c r="S23" s="379"/>
      <c r="T23" s="379"/>
      <c r="U23" s="379"/>
      <c r="V23" s="379"/>
      <c r="W23" s="379"/>
      <c r="X23" s="379"/>
      <c r="Y23" s="379"/>
      <c r="Z23" s="379"/>
      <c r="AA23" s="379"/>
      <c r="AB23" s="380"/>
      <c r="AC23" s="544"/>
      <c r="AD23" s="545"/>
      <c r="AE23" s="544"/>
      <c r="AF23" s="545"/>
      <c r="AG23" s="544"/>
      <c r="AH23" s="545"/>
      <c r="AI23" s="48"/>
    </row>
    <row r="24" spans="1:35" s="107" customFormat="1" ht="20.85" customHeight="1">
      <c r="A24" s="45"/>
      <c r="B24" s="45"/>
      <c r="C24" s="542" t="s">
        <v>45</v>
      </c>
      <c r="D24" s="543"/>
      <c r="E24" s="540" t="s">
        <v>175</v>
      </c>
      <c r="F24" s="540"/>
      <c r="G24" s="540"/>
      <c r="H24" s="540"/>
      <c r="I24" s="540"/>
      <c r="J24" s="540"/>
      <c r="K24" s="540"/>
      <c r="L24" s="540"/>
      <c r="M24" s="540"/>
      <c r="N24" s="540"/>
      <c r="O24" s="540"/>
      <c r="P24" s="540"/>
      <c r="Q24" s="540"/>
      <c r="R24" s="540"/>
      <c r="S24" s="540"/>
      <c r="T24" s="540"/>
      <c r="U24" s="540"/>
      <c r="V24" s="540"/>
      <c r="W24" s="540"/>
      <c r="X24" s="540"/>
      <c r="Y24" s="540"/>
      <c r="Z24" s="540"/>
      <c r="AA24" s="540"/>
      <c r="AB24" s="541"/>
      <c r="AC24" s="544"/>
      <c r="AD24" s="545"/>
      <c r="AE24" s="544"/>
      <c r="AF24" s="545"/>
      <c r="AG24" s="544"/>
      <c r="AH24" s="545"/>
      <c r="AI24" s="45"/>
    </row>
    <row r="25" spans="1:35" s="101" customFormat="1" ht="20.85" customHeight="1">
      <c r="A25" s="94"/>
      <c r="B25" s="94"/>
      <c r="C25" s="542" t="s">
        <v>46</v>
      </c>
      <c r="D25" s="543"/>
      <c r="E25" s="379" t="s">
        <v>173</v>
      </c>
      <c r="F25" s="379"/>
      <c r="G25" s="379"/>
      <c r="H25" s="379"/>
      <c r="I25" s="379"/>
      <c r="J25" s="379"/>
      <c r="K25" s="379"/>
      <c r="L25" s="379"/>
      <c r="M25" s="379"/>
      <c r="N25" s="379"/>
      <c r="O25" s="379"/>
      <c r="P25" s="379"/>
      <c r="Q25" s="379"/>
      <c r="R25" s="379"/>
      <c r="S25" s="379"/>
      <c r="T25" s="379"/>
      <c r="U25" s="379"/>
      <c r="V25" s="379"/>
      <c r="W25" s="379"/>
      <c r="X25" s="379"/>
      <c r="Y25" s="379"/>
      <c r="Z25" s="379"/>
      <c r="AA25" s="379"/>
      <c r="AB25" s="380"/>
      <c r="AC25" s="544"/>
      <c r="AD25" s="545"/>
      <c r="AE25" s="544"/>
      <c r="AF25" s="545"/>
      <c r="AG25" s="544"/>
      <c r="AH25" s="545"/>
      <c r="AI25" s="94"/>
    </row>
    <row r="26" spans="1:35" s="101" customFormat="1" ht="20.85" customHeight="1">
      <c r="A26" s="94"/>
      <c r="B26" s="94"/>
      <c r="C26" s="542" t="s">
        <v>47</v>
      </c>
      <c r="D26" s="543"/>
      <c r="E26" s="379" t="s">
        <v>172</v>
      </c>
      <c r="F26" s="379"/>
      <c r="G26" s="379"/>
      <c r="H26" s="379"/>
      <c r="I26" s="379"/>
      <c r="J26" s="379"/>
      <c r="K26" s="379"/>
      <c r="L26" s="379"/>
      <c r="M26" s="379"/>
      <c r="N26" s="379"/>
      <c r="O26" s="379"/>
      <c r="P26" s="379"/>
      <c r="Q26" s="379"/>
      <c r="R26" s="379"/>
      <c r="S26" s="379"/>
      <c r="T26" s="379"/>
      <c r="U26" s="379"/>
      <c r="V26" s="379"/>
      <c r="W26" s="379"/>
      <c r="X26" s="379"/>
      <c r="Y26" s="379"/>
      <c r="Z26" s="379"/>
      <c r="AA26" s="379"/>
      <c r="AB26" s="380"/>
      <c r="AC26" s="544"/>
      <c r="AD26" s="545"/>
      <c r="AE26" s="544"/>
      <c r="AF26" s="545"/>
      <c r="AG26" s="544"/>
      <c r="AH26" s="545"/>
      <c r="AI26" s="94"/>
    </row>
    <row r="27" spans="1:35" s="101" customFormat="1" ht="20.85" customHeight="1">
      <c r="A27" s="94"/>
      <c r="B27" s="94"/>
      <c r="C27" s="542" t="s">
        <v>129</v>
      </c>
      <c r="D27" s="543"/>
      <c r="E27" s="379" t="s">
        <v>228</v>
      </c>
      <c r="F27" s="379"/>
      <c r="G27" s="379"/>
      <c r="H27" s="379"/>
      <c r="I27" s="379"/>
      <c r="J27" s="379"/>
      <c r="K27" s="379"/>
      <c r="L27" s="379"/>
      <c r="M27" s="379"/>
      <c r="N27" s="379"/>
      <c r="O27" s="379"/>
      <c r="P27" s="379"/>
      <c r="Q27" s="379"/>
      <c r="R27" s="379"/>
      <c r="S27" s="379"/>
      <c r="T27" s="379"/>
      <c r="U27" s="379"/>
      <c r="V27" s="379"/>
      <c r="W27" s="379"/>
      <c r="X27" s="379"/>
      <c r="Y27" s="379"/>
      <c r="Z27" s="379"/>
      <c r="AA27" s="379"/>
      <c r="AB27" s="380"/>
      <c r="AC27" s="544"/>
      <c r="AD27" s="545"/>
      <c r="AE27" s="544"/>
      <c r="AF27" s="545"/>
      <c r="AG27" s="544"/>
      <c r="AH27" s="545"/>
      <c r="AI27" s="94"/>
    </row>
    <row r="28" spans="1:35" s="101" customFormat="1" ht="20.85" customHeight="1">
      <c r="A28" s="94"/>
      <c r="B28" s="94"/>
      <c r="C28" s="565" t="s">
        <v>49</v>
      </c>
      <c r="D28" s="566"/>
      <c r="E28" s="403" t="s">
        <v>171</v>
      </c>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544"/>
      <c r="AD28" s="545"/>
      <c r="AE28" s="544"/>
      <c r="AF28" s="545"/>
      <c r="AG28" s="544"/>
      <c r="AH28" s="545"/>
      <c r="AI28" s="94"/>
    </row>
    <row r="29" spans="1:35" s="101" customFormat="1" ht="20.85" customHeight="1">
      <c r="A29" s="94"/>
      <c r="B29" s="94"/>
      <c r="C29" s="542" t="s">
        <v>174</v>
      </c>
      <c r="D29" s="543"/>
      <c r="E29" s="379" t="s">
        <v>170</v>
      </c>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544"/>
      <c r="AD29" s="545"/>
      <c r="AE29" s="544"/>
      <c r="AF29" s="545"/>
      <c r="AG29" s="544"/>
      <c r="AH29" s="545"/>
      <c r="AI29" s="94"/>
    </row>
    <row r="30" spans="1:35" s="101" customFormat="1">
      <c r="A30" s="94"/>
      <c r="B30" s="94"/>
      <c r="C30" s="94"/>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94"/>
    </row>
    <row r="31" spans="1:35" s="101" customFormat="1">
      <c r="A31" s="94"/>
      <c r="B31" s="94"/>
      <c r="C31" s="94"/>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94"/>
    </row>
    <row r="32" spans="1:35" s="101" customFormat="1">
      <c r="A32" s="94"/>
      <c r="B32" s="94"/>
      <c r="C32" s="94"/>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4"/>
    </row>
    <row r="33" spans="1:35" s="101" customFormat="1">
      <c r="A33" s="94"/>
      <c r="B33" s="94"/>
      <c r="C33" s="94"/>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94"/>
    </row>
    <row r="34" spans="1:35" s="107" customForma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row>
    <row r="35" spans="1:35" s="107" customForma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row>
    <row r="36" spans="1:35" s="107" customForma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row>
    <row r="37" spans="1:35" s="107" customForma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row>
    <row r="38" spans="1:35" s="107" customForma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row>
    <row r="39" spans="1:35" s="107" customForma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row>
    <row r="40" spans="1:35" s="107" customForma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row>
    <row r="41" spans="1:35" s="107" customForma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row>
    <row r="42" spans="1:35" s="107" customForma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row>
    <row r="43" spans="1:35" s="107" customFormat="1">
      <c r="A43" s="48"/>
      <c r="B43" s="53"/>
      <c r="C43" s="53"/>
      <c r="D43" s="53"/>
      <c r="E43" s="53"/>
      <c r="F43" s="53"/>
      <c r="G43" s="53"/>
      <c r="H43" s="53"/>
      <c r="I43" s="53"/>
      <c r="J43" s="53"/>
      <c r="K43" s="53"/>
      <c r="L43" s="53"/>
      <c r="M43" s="53"/>
      <c r="N43" s="53"/>
      <c r="O43" s="53"/>
      <c r="P43" s="53"/>
      <c r="Q43" s="53"/>
      <c r="R43" s="53"/>
      <c r="S43" s="53"/>
      <c r="T43" s="53"/>
      <c r="U43" s="53"/>
      <c r="V43" s="53"/>
      <c r="W43" s="53"/>
      <c r="X43" s="53"/>
      <c r="Y43" s="53"/>
      <c r="Z43" s="48"/>
      <c r="AA43" s="48"/>
      <c r="AB43" s="48"/>
      <c r="AC43" s="48"/>
      <c r="AD43" s="48"/>
      <c r="AE43" s="48"/>
      <c r="AF43" s="48"/>
      <c r="AG43" s="48"/>
      <c r="AH43" s="48"/>
      <c r="AI43" s="48"/>
    </row>
    <row r="44" spans="1:35" s="107" customFormat="1" ht="13.5" customHeight="1">
      <c r="A44" s="45"/>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48"/>
    </row>
    <row r="45" spans="1:35" s="107" customFormat="1">
      <c r="A45" s="45"/>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45"/>
    </row>
    <row r="46" spans="1:35" s="107" customFormat="1">
      <c r="A46" s="45"/>
      <c r="B46" s="45"/>
      <c r="C46" s="102"/>
      <c r="D46" s="10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45"/>
    </row>
    <row r="47" spans="1:35" s="107" customFormat="1">
      <c r="A47" s="45"/>
      <c r="B47" s="45"/>
      <c r="C47" s="102"/>
      <c r="D47" s="10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45"/>
    </row>
    <row r="48" spans="1:35" s="107" customFormat="1">
      <c r="A48" s="48"/>
      <c r="B48" s="53"/>
      <c r="C48" s="53"/>
      <c r="D48" s="53"/>
      <c r="E48" s="53"/>
      <c r="F48" s="53"/>
      <c r="G48" s="53"/>
      <c r="H48" s="53"/>
      <c r="I48" s="53"/>
      <c r="J48" s="53"/>
      <c r="K48" s="53"/>
      <c r="L48" s="53"/>
      <c r="M48" s="53"/>
      <c r="N48" s="53"/>
      <c r="O48" s="53"/>
      <c r="P48" s="53"/>
      <c r="Q48" s="53"/>
      <c r="R48" s="53"/>
      <c r="S48" s="53"/>
      <c r="T48" s="53"/>
      <c r="U48" s="53"/>
      <c r="V48" s="53"/>
      <c r="W48" s="53"/>
      <c r="X48" s="53"/>
      <c r="Y48" s="53"/>
      <c r="Z48" s="48"/>
      <c r="AA48" s="48"/>
      <c r="AB48" s="48"/>
      <c r="AC48" s="48"/>
      <c r="AD48" s="48"/>
      <c r="AE48" s="48"/>
      <c r="AF48" s="48"/>
      <c r="AG48" s="48"/>
      <c r="AH48" s="48"/>
      <c r="AI48" s="48"/>
    </row>
    <row r="49" spans="1:50" s="107" customFormat="1" ht="14.25" thickBo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row>
    <row r="50" spans="1:50" s="107" customFormat="1" ht="14.25" thickBot="1">
      <c r="A50" s="6"/>
      <c r="B50" s="352" t="s">
        <v>221</v>
      </c>
      <c r="C50" s="352"/>
      <c r="D50" s="351" t="s">
        <v>222</v>
      </c>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6"/>
      <c r="AN50" s="286"/>
      <c r="AO50" s="286"/>
      <c r="AP50" s="298" t="b">
        <v>0</v>
      </c>
      <c r="AQ50" s="298" t="b">
        <v>0</v>
      </c>
      <c r="AR50" s="297" t="b">
        <v>0</v>
      </c>
      <c r="AS50" s="286">
        <v>0</v>
      </c>
      <c r="AT50" s="286">
        <v>1</v>
      </c>
      <c r="AU50" s="286">
        <v>2</v>
      </c>
      <c r="AV50" s="107" t="s">
        <v>382</v>
      </c>
    </row>
    <row r="51" spans="1:50" s="107" customFormat="1" ht="13.5" customHeight="1" thickBot="1">
      <c r="A51" s="6"/>
      <c r="C51" s="572" t="s">
        <v>177</v>
      </c>
      <c r="D51" s="572"/>
      <c r="E51" s="354" t="s">
        <v>231</v>
      </c>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6"/>
      <c r="AK51" s="107" t="s">
        <v>360</v>
      </c>
      <c r="AL51" s="107" t="s">
        <v>304</v>
      </c>
      <c r="AN51" s="276" t="str">
        <f>CONCATENATE(AP51,AQ51,AR51)</f>
        <v/>
      </c>
      <c r="AO51" s="300">
        <f>COUNT(AP51:AR51)</f>
        <v>0</v>
      </c>
      <c r="AP51" s="297" t="str">
        <f>IF(AP50=TRUE,1,"")</f>
        <v/>
      </c>
      <c r="AQ51" s="297" t="str">
        <f>IF(AQ50=TRUE,2,"")</f>
        <v/>
      </c>
      <c r="AR51" s="297" t="str">
        <f>IF(AR50=TRUE,3,"")</f>
        <v/>
      </c>
      <c r="AS51" s="286">
        <v>1</v>
      </c>
      <c r="AT51" s="286">
        <v>2</v>
      </c>
      <c r="AU51" s="286">
        <v>3</v>
      </c>
      <c r="AV51" s="107" t="s">
        <v>381</v>
      </c>
    </row>
    <row r="52" spans="1:50" s="107" customFormat="1" ht="14.25" thickBot="1">
      <c r="A52" s="6"/>
      <c r="B52" s="71"/>
      <c r="C52" s="50"/>
      <c r="D52" s="50"/>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6"/>
      <c r="AM52" s="107" t="s">
        <v>384</v>
      </c>
      <c r="AN52" s="302" t="str">
        <f>CONCATENATE(AS52,AT52,AU52)</f>
        <v/>
      </c>
      <c r="AO52" s="305">
        <f>COUNT(AS52:AU52)</f>
        <v>0</v>
      </c>
      <c r="AP52" s="279" t="b">
        <v>0</v>
      </c>
      <c r="AQ52" s="280" t="b">
        <v>0</v>
      </c>
      <c r="AR52" s="278" t="b">
        <v>0</v>
      </c>
      <c r="AS52" s="281" t="str">
        <f>IF(AP52=TRUE,1,"")</f>
        <v/>
      </c>
      <c r="AT52" s="282" t="str">
        <f>IF(AQ52=TRUE,2,"")</f>
        <v/>
      </c>
      <c r="AU52" s="283" t="str">
        <f>IF(AR52=TRUE,3,"")</f>
        <v/>
      </c>
      <c r="AX52" s="305">
        <f>SUM(AS52:AU52)</f>
        <v>0</v>
      </c>
    </row>
    <row r="53" spans="1:50" s="107" customFormat="1" ht="20.85" customHeight="1" thickBot="1">
      <c r="A53" s="45"/>
      <c r="B53" s="45"/>
      <c r="C53" s="93"/>
      <c r="D53" s="93"/>
      <c r="E53" s="561" t="s">
        <v>3</v>
      </c>
      <c r="F53" s="562"/>
      <c r="G53" s="563" t="s">
        <v>182</v>
      </c>
      <c r="H53" s="563"/>
      <c r="I53" s="563"/>
      <c r="J53" s="563"/>
      <c r="K53" s="563"/>
      <c r="L53" s="563"/>
      <c r="M53" s="563"/>
      <c r="N53" s="563"/>
      <c r="O53" s="563"/>
      <c r="P53" s="563"/>
      <c r="Q53" s="563"/>
      <c r="R53" s="563"/>
      <c r="S53" s="563"/>
      <c r="T53" s="563"/>
      <c r="U53" s="563"/>
      <c r="V53" s="563"/>
      <c r="W53" s="563"/>
      <c r="X53" s="563"/>
      <c r="Y53" s="563"/>
      <c r="Z53" s="563"/>
      <c r="AA53" s="563"/>
      <c r="AB53" s="563"/>
      <c r="AC53" s="563"/>
      <c r="AD53" s="556"/>
      <c r="AE53" s="557"/>
      <c r="AF53" s="93"/>
      <c r="AG53" s="93"/>
      <c r="AH53" s="93"/>
      <c r="AI53" s="45"/>
      <c r="AL53" s="107" t="s">
        <v>359</v>
      </c>
      <c r="AM53" s="107" t="s">
        <v>385</v>
      </c>
      <c r="AN53" s="303" t="str">
        <f t="shared" ref="AN53" si="5">CONCATENATE(AS53,AT53,AU53)</f>
        <v/>
      </c>
      <c r="AO53" s="306">
        <f t="shared" ref="AO53" si="6">COUNT(AS53:AU53)</f>
        <v>0</v>
      </c>
      <c r="AP53" s="285" t="b">
        <v>0</v>
      </c>
      <c r="AQ53" s="286" t="b">
        <v>0</v>
      </c>
      <c r="AR53" s="284" t="b">
        <v>0</v>
      </c>
      <c r="AS53" s="287" t="str">
        <f t="shared" ref="AS53" si="7">IF(AP53=TRUE,1,"")</f>
        <v/>
      </c>
      <c r="AT53" s="288" t="str">
        <f t="shared" ref="AT53" si="8">IF(AQ53=TRUE,2,"")</f>
        <v/>
      </c>
      <c r="AU53" s="289" t="str">
        <f t="shared" ref="AU53" si="9">IF(AR53=TRUE,3,"")</f>
        <v/>
      </c>
      <c r="AX53" s="305">
        <f>SUM(AS53:AU53)</f>
        <v>0</v>
      </c>
    </row>
    <row r="54" spans="1:50" s="107" customFormat="1" ht="20.85" customHeight="1" thickBot="1">
      <c r="A54" s="45"/>
      <c r="B54" s="45"/>
      <c r="C54" s="45"/>
      <c r="D54" s="45"/>
      <c r="E54" s="561" t="s">
        <v>4</v>
      </c>
      <c r="F54" s="562"/>
      <c r="G54" s="563" t="s">
        <v>183</v>
      </c>
      <c r="H54" s="563"/>
      <c r="I54" s="563"/>
      <c r="J54" s="563"/>
      <c r="K54" s="563"/>
      <c r="L54" s="563"/>
      <c r="M54" s="563"/>
      <c r="N54" s="563"/>
      <c r="O54" s="563"/>
      <c r="P54" s="563"/>
      <c r="Q54" s="563"/>
      <c r="R54" s="563"/>
      <c r="S54" s="563"/>
      <c r="T54" s="563"/>
      <c r="U54" s="563"/>
      <c r="V54" s="563"/>
      <c r="W54" s="563"/>
      <c r="X54" s="563"/>
      <c r="Y54" s="563"/>
      <c r="Z54" s="563"/>
      <c r="AA54" s="563"/>
      <c r="AB54" s="563"/>
      <c r="AC54" s="563"/>
      <c r="AD54" s="556"/>
      <c r="AE54" s="557"/>
      <c r="AF54" s="45"/>
      <c r="AG54" s="45"/>
      <c r="AH54" s="45"/>
      <c r="AI54" s="45"/>
      <c r="AM54" s="107" t="s">
        <v>386</v>
      </c>
      <c r="AN54" s="303" t="str">
        <f t="shared" ref="AN54" si="10">CONCATENATE(AS54,AT54,AU54)</f>
        <v/>
      </c>
      <c r="AO54" s="306">
        <f>COUNT(AS54:AU54)</f>
        <v>0</v>
      </c>
      <c r="AP54" s="285" t="b">
        <v>0</v>
      </c>
      <c r="AQ54" s="286" t="b">
        <v>0</v>
      </c>
      <c r="AR54" s="286" t="b">
        <v>0</v>
      </c>
      <c r="AS54" s="287" t="str">
        <f t="shared" ref="AS54:AS55" si="11">IF(AP54=TRUE,1,"")</f>
        <v/>
      </c>
      <c r="AT54" s="288" t="str">
        <f t="shared" ref="AT54:AT55" si="12">IF(AQ54=TRUE,2,"")</f>
        <v/>
      </c>
      <c r="AU54" s="289" t="str">
        <f t="shared" ref="AU54:AU55" si="13">IF(AR54=TRUE,3,"")</f>
        <v/>
      </c>
      <c r="AV54" s="107" t="s">
        <v>417</v>
      </c>
      <c r="AX54" s="305">
        <f>SUM(AS54:AU54)</f>
        <v>0</v>
      </c>
    </row>
    <row r="55" spans="1:50" s="107" customFormat="1" ht="20.85" customHeight="1" thickBot="1">
      <c r="A55" s="45"/>
      <c r="B55" s="45"/>
      <c r="C55" s="93"/>
      <c r="D55" s="93"/>
      <c r="E55" s="553" t="s">
        <v>5</v>
      </c>
      <c r="F55" s="554"/>
      <c r="G55" s="555" t="s">
        <v>184</v>
      </c>
      <c r="H55" s="555"/>
      <c r="I55" s="555"/>
      <c r="J55" s="555"/>
      <c r="K55" s="555"/>
      <c r="L55" s="555"/>
      <c r="M55" s="555"/>
      <c r="N55" s="555"/>
      <c r="O55" s="555"/>
      <c r="P55" s="555"/>
      <c r="Q55" s="555"/>
      <c r="R55" s="555"/>
      <c r="S55" s="555"/>
      <c r="T55" s="555"/>
      <c r="U55" s="555"/>
      <c r="V55" s="555"/>
      <c r="W55" s="555"/>
      <c r="X55" s="555"/>
      <c r="Y55" s="555"/>
      <c r="Z55" s="555"/>
      <c r="AA55" s="555"/>
      <c r="AB55" s="555"/>
      <c r="AC55" s="555"/>
      <c r="AD55" s="556"/>
      <c r="AE55" s="557"/>
      <c r="AF55" s="93"/>
      <c r="AG55" s="93"/>
      <c r="AH55" s="93"/>
      <c r="AI55" s="45"/>
      <c r="AM55" s="107" t="s">
        <v>387</v>
      </c>
      <c r="AN55" s="304" t="str">
        <f>CONCATENATE(AS55,AT55,AU55)</f>
        <v/>
      </c>
      <c r="AO55" s="306">
        <f>COUNT(AS55:AU55)</f>
        <v>0</v>
      </c>
      <c r="AP55" s="285" t="b">
        <v>0</v>
      </c>
      <c r="AQ55" s="286" t="b">
        <v>0</v>
      </c>
      <c r="AR55" s="286" t="b">
        <v>0</v>
      </c>
      <c r="AS55" s="287" t="str">
        <f t="shared" si="11"/>
        <v/>
      </c>
      <c r="AT55" s="288" t="str">
        <f t="shared" si="12"/>
        <v/>
      </c>
      <c r="AU55" s="289" t="str">
        <f t="shared" si="13"/>
        <v/>
      </c>
      <c r="AV55" s="286">
        <f>SUM(AS52:AU55,)</f>
        <v>0</v>
      </c>
      <c r="AW55" s="298">
        <f>SUM(AS52:AU55,AP51:AR51,AP57:AT57,LEN(AU57))</f>
        <v>0</v>
      </c>
      <c r="AX55" s="305">
        <f>SUM(AS55:AU55)</f>
        <v>0</v>
      </c>
    </row>
    <row r="56" spans="1:50" s="107" customFormat="1" ht="15" thickTop="1" thickBot="1">
      <c r="A56" s="45"/>
      <c r="B56" s="45"/>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45"/>
      <c r="AL56" s="107" t="s">
        <v>402</v>
      </c>
      <c r="AN56" s="302" t="str">
        <f>IF(AR59="","",AR59)</f>
        <v/>
      </c>
      <c r="AO56" s="297">
        <f>COUNT(AQ57:AU57)</f>
        <v>0</v>
      </c>
      <c r="AP56" s="298" t="b">
        <v>0</v>
      </c>
      <c r="AQ56" s="298" t="b">
        <v>0</v>
      </c>
      <c r="AR56" s="299" t="b">
        <v>0</v>
      </c>
      <c r="AS56" s="300" t="b">
        <v>0</v>
      </c>
      <c r="AT56" s="300" t="b">
        <v>0</v>
      </c>
      <c r="AU56" s="300"/>
    </row>
    <row r="57" spans="1:50" s="107" customFormat="1" ht="18" customHeight="1" thickBot="1">
      <c r="A57" s="45"/>
      <c r="B57" s="100"/>
      <c r="C57" s="558" t="s">
        <v>169</v>
      </c>
      <c r="D57" s="559"/>
      <c r="E57" s="560" t="s">
        <v>239</v>
      </c>
      <c r="F57" s="560"/>
      <c r="G57" s="560"/>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45"/>
      <c r="AM57" s="108" t="s">
        <v>376</v>
      </c>
      <c r="AN57" s="315" t="str">
        <f>IF(G77="","",G77)</f>
        <v/>
      </c>
      <c r="AO57" s="310"/>
      <c r="AP57" s="308" t="str">
        <f>IF(AP56=TRUE,1,"")</f>
        <v/>
      </c>
      <c r="AQ57" s="308" t="str">
        <f>IF(AQ56=TRUE,2,"")</f>
        <v/>
      </c>
      <c r="AR57" s="308" t="str">
        <f>IF(AR56=TRUE,3,"")</f>
        <v/>
      </c>
      <c r="AS57" s="308" t="str">
        <f>IF(AS56=TRUE,4,"")</f>
        <v/>
      </c>
      <c r="AT57" s="308" t="str">
        <f>IF(AT56=TRUE,5,"")</f>
        <v/>
      </c>
      <c r="AU57" s="309" t="str">
        <f>IF(G77="","",6)</f>
        <v/>
      </c>
      <c r="AV57" s="107" t="s">
        <v>404</v>
      </c>
      <c r="AW57" s="107" t="s">
        <v>405</v>
      </c>
    </row>
    <row r="58" spans="1:50" s="107" customFormat="1" ht="18" customHeight="1" thickBot="1">
      <c r="A58" s="45"/>
      <c r="B58" s="45"/>
      <c r="C58" s="93"/>
      <c r="D58" s="93"/>
      <c r="E58" s="560"/>
      <c r="F58" s="560"/>
      <c r="G58" s="560"/>
      <c r="H58" s="560"/>
      <c r="I58" s="560"/>
      <c r="J58" s="560"/>
      <c r="K58" s="560"/>
      <c r="L58" s="560"/>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45"/>
      <c r="AM58" s="108"/>
      <c r="AN58" s="108"/>
      <c r="AO58" s="108"/>
      <c r="AP58" s="306" t="str">
        <f>IF(AO56=1,CONCATENATE(AP57,AQ57,AR57,AS57,AT57,AU57),CONCATENATE(AP57,AV57,AQ57,AV57,AR57,AV57,AS57,AV57,AT57,AV57,AU57))</f>
        <v>,,,,,</v>
      </c>
      <c r="AT58" s="288"/>
      <c r="AU58" s="288"/>
    </row>
    <row r="59" spans="1:50" s="107" customFormat="1" ht="18" customHeight="1" thickBot="1">
      <c r="A59" s="45"/>
      <c r="B59" s="45"/>
      <c r="C59" s="93"/>
      <c r="D59" s="93"/>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45"/>
      <c r="AN59" s="108"/>
      <c r="AO59" s="108"/>
      <c r="AP59" s="296" t="s">
        <v>406</v>
      </c>
      <c r="AQ59" s="286" t="s">
        <v>407</v>
      </c>
      <c r="AR59" s="297" t="str">
        <f>IF(AP58=",,,,,","",AP58)</f>
        <v/>
      </c>
      <c r="AU59" s="288"/>
    </row>
    <row r="60" spans="1:50" ht="18" customHeight="1">
      <c r="A60" s="48"/>
      <c r="B60" s="48"/>
      <c r="C60" s="85"/>
      <c r="D60" s="85"/>
      <c r="E60" s="76">
        <v>0</v>
      </c>
      <c r="F60" s="77" t="s">
        <v>38</v>
      </c>
      <c r="G60" s="405" t="s">
        <v>40</v>
      </c>
      <c r="H60" s="405"/>
      <c r="I60" s="405"/>
      <c r="J60" s="405"/>
      <c r="K60" s="405"/>
      <c r="L60" s="405"/>
      <c r="M60" s="405"/>
      <c r="N60" s="405"/>
      <c r="O60" s="48"/>
      <c r="P60" s="48"/>
      <c r="Q60" s="48"/>
      <c r="R60" s="48"/>
      <c r="S60" s="48"/>
      <c r="T60" s="48"/>
      <c r="U60" s="48"/>
      <c r="V60" s="48"/>
      <c r="W60" s="48"/>
      <c r="X60" s="48"/>
      <c r="Y60" s="48"/>
      <c r="Z60" s="48"/>
      <c r="AA60" s="48"/>
      <c r="AB60" s="48"/>
      <c r="AC60" s="48"/>
      <c r="AD60" s="48"/>
      <c r="AE60" s="48"/>
      <c r="AF60" s="48"/>
      <c r="AG60" s="48"/>
      <c r="AH60" s="48"/>
      <c r="AI60" s="48"/>
      <c r="AR60" s="286"/>
      <c r="AS60" s="107"/>
      <c r="AT60" s="288">
        <f>SUM(AP57:AT57,LEN(AN57))</f>
        <v>0</v>
      </c>
      <c r="AU60" s="288"/>
      <c r="AV60" s="108" t="s">
        <v>380</v>
      </c>
    </row>
    <row r="61" spans="1:50" ht="18" customHeight="1" thickBot="1">
      <c r="A61" s="48"/>
      <c r="B61" s="48"/>
      <c r="E61" s="76">
        <v>1</v>
      </c>
      <c r="F61" s="77" t="s">
        <v>39</v>
      </c>
      <c r="G61" s="405" t="s">
        <v>41</v>
      </c>
      <c r="H61" s="405"/>
      <c r="I61" s="405"/>
      <c r="J61" s="405"/>
      <c r="K61" s="405"/>
      <c r="L61" s="405"/>
      <c r="M61" s="405"/>
      <c r="N61" s="405"/>
      <c r="O61" s="47"/>
      <c r="P61" s="47"/>
      <c r="Q61" s="47"/>
      <c r="R61" s="47"/>
      <c r="S61" s="47"/>
      <c r="T61" s="47"/>
      <c r="U61" s="47"/>
      <c r="V61" s="47"/>
      <c r="W61" s="47"/>
      <c r="X61" s="47"/>
      <c r="Y61" s="47"/>
      <c r="Z61" s="47"/>
      <c r="AA61" s="47"/>
      <c r="AB61" s="47"/>
      <c r="AC61" s="48"/>
      <c r="AD61" s="48"/>
      <c r="AE61" s="48"/>
      <c r="AF61" s="48"/>
      <c r="AG61" s="48"/>
      <c r="AH61" s="48"/>
      <c r="AI61" s="48"/>
      <c r="AS61" s="107" t="s">
        <v>418</v>
      </c>
      <c r="AT61" s="108" t="s">
        <v>427</v>
      </c>
    </row>
    <row r="62" spans="1:50" ht="18" customHeight="1" thickBot="1">
      <c r="A62" s="48"/>
      <c r="B62" s="48"/>
      <c r="E62" s="76">
        <v>2</v>
      </c>
      <c r="F62" s="77" t="s">
        <v>38</v>
      </c>
      <c r="G62" s="406" t="s">
        <v>42</v>
      </c>
      <c r="H62" s="406"/>
      <c r="I62" s="406"/>
      <c r="J62" s="406"/>
      <c r="K62" s="406"/>
      <c r="L62" s="406"/>
      <c r="M62" s="406"/>
      <c r="N62" s="406"/>
      <c r="O62" s="60"/>
      <c r="P62" s="60"/>
      <c r="Q62" s="60"/>
      <c r="R62" s="60"/>
      <c r="S62" s="60"/>
      <c r="T62" s="60"/>
      <c r="U62" s="60"/>
      <c r="V62" s="60"/>
      <c r="W62" s="60"/>
      <c r="X62" s="60"/>
      <c r="Y62" s="60"/>
      <c r="Z62" s="60"/>
      <c r="AA62" s="60"/>
      <c r="AB62" s="60"/>
      <c r="AC62" s="48"/>
      <c r="AD62" s="48"/>
      <c r="AE62" s="48"/>
      <c r="AF62" s="48"/>
      <c r="AG62" s="48"/>
      <c r="AH62" s="48"/>
      <c r="AI62" s="48"/>
      <c r="AP62" s="108" t="s">
        <v>426</v>
      </c>
      <c r="AS62" s="297" t="str">
        <f>IF(AT7=2,"",IF(AS7=1,"",IF(AW55&gt;0,1,"")))</f>
        <v/>
      </c>
      <c r="AT62" s="297" t="str">
        <f>IF(AU3&gt;=1,IF(AT60&gt;=1,IF(AV55&gt;=1,1,""),""),"")</f>
        <v/>
      </c>
    </row>
    <row r="63" spans="1:50" ht="20.85" customHeight="1" thickBot="1">
      <c r="A63" s="48"/>
      <c r="B63" s="48"/>
      <c r="C63" s="390" t="s">
        <v>43</v>
      </c>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89">
        <v>0</v>
      </c>
      <c r="AD63" s="389"/>
      <c r="AE63" s="389">
        <v>1</v>
      </c>
      <c r="AF63" s="358"/>
      <c r="AG63" s="389">
        <v>2</v>
      </c>
      <c r="AH63" s="389"/>
      <c r="AI63" s="48"/>
      <c r="AP63" s="297" t="str">
        <f>IF(AO56&gt;=1,IF(AT60&gt;0,1,""),"")</f>
        <v/>
      </c>
    </row>
    <row r="64" spans="1:50" ht="20.85" customHeight="1">
      <c r="A64" s="48"/>
      <c r="B64" s="48"/>
      <c r="C64" s="542" t="s">
        <v>44</v>
      </c>
      <c r="D64" s="543"/>
      <c r="E64" s="379" t="s">
        <v>178</v>
      </c>
      <c r="F64" s="379"/>
      <c r="G64" s="379"/>
      <c r="H64" s="379"/>
      <c r="I64" s="379"/>
      <c r="J64" s="379"/>
      <c r="K64" s="379"/>
      <c r="L64" s="379"/>
      <c r="M64" s="379"/>
      <c r="N64" s="379"/>
      <c r="O64" s="379"/>
      <c r="P64" s="379"/>
      <c r="Q64" s="379"/>
      <c r="R64" s="379"/>
      <c r="S64" s="379"/>
      <c r="T64" s="379"/>
      <c r="U64" s="379"/>
      <c r="V64" s="379"/>
      <c r="W64" s="379"/>
      <c r="X64" s="379"/>
      <c r="Y64" s="379"/>
      <c r="Z64" s="379"/>
      <c r="AA64" s="379"/>
      <c r="AB64" s="380"/>
      <c r="AC64" s="544"/>
      <c r="AD64" s="545"/>
      <c r="AE64" s="544"/>
      <c r="AF64" s="545"/>
      <c r="AG64" s="544"/>
      <c r="AH64" s="545"/>
      <c r="AI64" s="48"/>
    </row>
    <row r="65" spans="1:35" ht="20.85" customHeight="1">
      <c r="A65" s="48"/>
      <c r="B65" s="48"/>
      <c r="C65" s="542" t="s">
        <v>45</v>
      </c>
      <c r="D65" s="543"/>
      <c r="E65" s="551" t="s">
        <v>232</v>
      </c>
      <c r="F65" s="551"/>
      <c r="G65" s="551"/>
      <c r="H65" s="551"/>
      <c r="I65" s="551"/>
      <c r="J65" s="551"/>
      <c r="K65" s="551"/>
      <c r="L65" s="551"/>
      <c r="M65" s="551"/>
      <c r="N65" s="551"/>
      <c r="O65" s="551"/>
      <c r="P65" s="551"/>
      <c r="Q65" s="551"/>
      <c r="R65" s="551"/>
      <c r="S65" s="551"/>
      <c r="T65" s="551"/>
      <c r="U65" s="551"/>
      <c r="V65" s="551"/>
      <c r="W65" s="551"/>
      <c r="X65" s="551"/>
      <c r="Y65" s="551"/>
      <c r="Z65" s="551"/>
      <c r="AA65" s="551"/>
      <c r="AB65" s="552"/>
      <c r="AC65" s="544"/>
      <c r="AD65" s="545"/>
      <c r="AE65" s="544"/>
      <c r="AF65" s="545"/>
      <c r="AG65" s="544"/>
      <c r="AH65" s="545"/>
      <c r="AI65" s="48"/>
    </row>
    <row r="66" spans="1:35" ht="20.85" customHeight="1">
      <c r="A66" s="48"/>
      <c r="B66" s="48"/>
      <c r="C66" s="542" t="s">
        <v>46</v>
      </c>
      <c r="D66" s="543"/>
      <c r="E66" s="379" t="s">
        <v>233</v>
      </c>
      <c r="F66" s="379"/>
      <c r="G66" s="379"/>
      <c r="H66" s="379"/>
      <c r="I66" s="379"/>
      <c r="J66" s="379"/>
      <c r="K66" s="379"/>
      <c r="L66" s="379"/>
      <c r="M66" s="379"/>
      <c r="N66" s="379"/>
      <c r="O66" s="379"/>
      <c r="P66" s="379"/>
      <c r="Q66" s="379"/>
      <c r="R66" s="379"/>
      <c r="S66" s="379"/>
      <c r="T66" s="379"/>
      <c r="U66" s="379"/>
      <c r="V66" s="379"/>
      <c r="W66" s="379"/>
      <c r="X66" s="379"/>
      <c r="Y66" s="379"/>
      <c r="Z66" s="379"/>
      <c r="AA66" s="379"/>
      <c r="AB66" s="380"/>
      <c r="AC66" s="544"/>
      <c r="AD66" s="545"/>
      <c r="AE66" s="544"/>
      <c r="AF66" s="545"/>
      <c r="AG66" s="544"/>
      <c r="AH66" s="545"/>
      <c r="AI66" s="48"/>
    </row>
    <row r="67" spans="1:35" ht="20.85" customHeight="1">
      <c r="A67" s="48"/>
      <c r="B67" s="48"/>
      <c r="C67" s="542" t="s">
        <v>47</v>
      </c>
      <c r="D67" s="543"/>
      <c r="E67" s="379" t="s">
        <v>179</v>
      </c>
      <c r="F67" s="379"/>
      <c r="G67" s="379"/>
      <c r="H67" s="379"/>
      <c r="I67" s="379"/>
      <c r="J67" s="379"/>
      <c r="K67" s="379"/>
      <c r="L67" s="379"/>
      <c r="M67" s="379"/>
      <c r="N67" s="379"/>
      <c r="O67" s="379"/>
      <c r="P67" s="379"/>
      <c r="Q67" s="379"/>
      <c r="R67" s="379"/>
      <c r="S67" s="379"/>
      <c r="T67" s="379"/>
      <c r="U67" s="379"/>
      <c r="V67" s="379"/>
      <c r="W67" s="379"/>
      <c r="X67" s="379"/>
      <c r="Y67" s="379"/>
      <c r="Z67" s="379"/>
      <c r="AA67" s="379"/>
      <c r="AB67" s="380"/>
      <c r="AC67" s="544"/>
      <c r="AD67" s="545"/>
      <c r="AE67" s="544"/>
      <c r="AF67" s="545"/>
      <c r="AG67" s="544"/>
      <c r="AH67" s="545"/>
      <c r="AI67" s="48"/>
    </row>
    <row r="68" spans="1:35" s="107" customFormat="1">
      <c r="A68" s="45"/>
      <c r="B68" s="45"/>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45"/>
      <c r="AI68" s="45"/>
    </row>
    <row r="69" spans="1:35" s="107" customFormat="1" ht="13.5" customHeight="1">
      <c r="A69" s="45"/>
      <c r="B69" s="45"/>
      <c r="C69" s="550" t="s">
        <v>180</v>
      </c>
      <c r="D69" s="550"/>
      <c r="E69" s="353" t="s">
        <v>383</v>
      </c>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45"/>
    </row>
    <row r="70" spans="1:35" s="107" customFormat="1">
      <c r="A70" s="45"/>
      <c r="B70" s="45"/>
      <c r="C70" s="93"/>
      <c r="D70" s="9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45"/>
    </row>
    <row r="71" spans="1:35" s="107" customFormat="1">
      <c r="A71" s="45"/>
      <c r="B71" s="45"/>
      <c r="C71" s="45"/>
      <c r="D71" s="45"/>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45"/>
    </row>
    <row r="72" spans="1:35" ht="20.85" customHeight="1">
      <c r="A72" s="48"/>
      <c r="B72" s="48"/>
      <c r="C72" s="542" t="s">
        <v>44</v>
      </c>
      <c r="D72" s="543"/>
      <c r="E72" s="379" t="s">
        <v>234</v>
      </c>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80"/>
      <c r="AG72" s="544"/>
      <c r="AH72" s="545"/>
      <c r="AI72" s="48"/>
    </row>
    <row r="73" spans="1:35" ht="20.85" customHeight="1">
      <c r="A73" s="48"/>
      <c r="B73" s="48"/>
      <c r="C73" s="542" t="s">
        <v>45</v>
      </c>
      <c r="D73" s="543"/>
      <c r="E73" s="379" t="s">
        <v>235</v>
      </c>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80"/>
      <c r="AG73" s="544"/>
      <c r="AH73" s="545"/>
      <c r="AI73" s="48"/>
    </row>
    <row r="74" spans="1:35" ht="20.85" customHeight="1">
      <c r="A74" s="48"/>
      <c r="B74" s="48"/>
      <c r="C74" s="542" t="s">
        <v>46</v>
      </c>
      <c r="D74" s="543"/>
      <c r="E74" s="379" t="s">
        <v>236</v>
      </c>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80"/>
      <c r="AG74" s="544"/>
      <c r="AH74" s="545"/>
      <c r="AI74" s="48"/>
    </row>
    <row r="75" spans="1:35" ht="20.85" customHeight="1">
      <c r="A75" s="48"/>
      <c r="B75" s="48"/>
      <c r="C75" s="542" t="s">
        <v>47</v>
      </c>
      <c r="D75" s="543"/>
      <c r="E75" s="379" t="s">
        <v>237</v>
      </c>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80"/>
      <c r="AG75" s="544"/>
      <c r="AH75" s="545"/>
      <c r="AI75" s="48"/>
    </row>
    <row r="76" spans="1:35" ht="20.85" customHeight="1">
      <c r="A76" s="48"/>
      <c r="B76" s="48"/>
      <c r="C76" s="542" t="s">
        <v>48</v>
      </c>
      <c r="D76" s="543"/>
      <c r="E76" s="540" t="s">
        <v>238</v>
      </c>
      <c r="F76" s="540"/>
      <c r="G76" s="540"/>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1"/>
      <c r="AG76" s="544"/>
      <c r="AH76" s="545"/>
      <c r="AI76" s="48"/>
    </row>
    <row r="77" spans="1:35" s="107" customFormat="1" ht="20.100000000000001" customHeight="1">
      <c r="A77" s="45"/>
      <c r="B77" s="45"/>
      <c r="C77" s="546" t="s">
        <v>181</v>
      </c>
      <c r="D77" s="547"/>
      <c r="E77" s="547"/>
      <c r="F77" s="547"/>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9" t="s">
        <v>403</v>
      </c>
      <c r="AH77" s="545"/>
      <c r="AI77" s="45"/>
    </row>
    <row r="78" spans="1:35" s="107" customFormat="1">
      <c r="A78" s="45"/>
      <c r="B78" s="45"/>
      <c r="C78" s="103"/>
      <c r="D78" s="97"/>
      <c r="E78" s="97"/>
      <c r="F78" s="97"/>
      <c r="G78" s="97"/>
      <c r="H78" s="97"/>
      <c r="I78" s="97"/>
      <c r="J78" s="97"/>
      <c r="K78" s="97"/>
      <c r="L78" s="97"/>
      <c r="M78" s="97"/>
      <c r="N78" s="97"/>
      <c r="O78" s="97"/>
      <c r="P78" s="97"/>
      <c r="Q78" s="97"/>
      <c r="R78" s="97"/>
      <c r="S78" s="97"/>
      <c r="T78" s="89"/>
      <c r="U78" s="89"/>
      <c r="V78" s="89"/>
      <c r="W78" s="89"/>
      <c r="X78" s="89"/>
      <c r="Y78" s="89"/>
      <c r="Z78" s="89"/>
      <c r="AA78" s="89"/>
      <c r="AB78" s="89"/>
      <c r="AC78" s="89"/>
      <c r="AD78" s="89"/>
      <c r="AE78" s="89"/>
      <c r="AF78" s="89"/>
      <c r="AG78" s="89"/>
      <c r="AH78" s="89"/>
      <c r="AI78" s="45"/>
    </row>
    <row r="79" spans="1:35" s="107" customFormat="1">
      <c r="A79" s="45"/>
      <c r="B79" s="45"/>
      <c r="C79" s="103"/>
      <c r="D79" s="97"/>
      <c r="E79" s="97"/>
      <c r="F79" s="97"/>
      <c r="G79" s="97"/>
      <c r="H79" s="97"/>
      <c r="I79" s="97"/>
      <c r="J79" s="97"/>
      <c r="K79" s="97"/>
      <c r="L79" s="97"/>
      <c r="M79" s="97"/>
      <c r="N79" s="97"/>
      <c r="O79" s="97"/>
      <c r="P79" s="97"/>
      <c r="Q79" s="97"/>
      <c r="R79" s="97"/>
      <c r="S79" s="97"/>
      <c r="T79" s="89"/>
      <c r="U79" s="89"/>
      <c r="V79" s="89"/>
      <c r="W79" s="89"/>
      <c r="X79" s="89"/>
      <c r="Y79" s="89"/>
      <c r="Z79" s="89"/>
      <c r="AA79" s="89"/>
      <c r="AB79" s="89"/>
      <c r="AC79" s="89"/>
      <c r="AD79" s="89"/>
      <c r="AE79" s="89"/>
      <c r="AF79" s="89"/>
      <c r="AG79" s="89"/>
      <c r="AH79" s="89"/>
      <c r="AI79" s="45"/>
    </row>
    <row r="80" spans="1:35" s="107" customFormat="1">
      <c r="A80" s="45"/>
      <c r="B80" s="45"/>
      <c r="C80" s="97"/>
      <c r="D80" s="97"/>
      <c r="E80" s="97"/>
      <c r="F80" s="97"/>
      <c r="G80" s="97"/>
      <c r="H80" s="97"/>
      <c r="I80" s="97"/>
      <c r="J80" s="97"/>
      <c r="K80" s="97"/>
      <c r="L80" s="97"/>
      <c r="M80" s="97"/>
      <c r="N80" s="97"/>
      <c r="O80" s="97"/>
      <c r="P80" s="97"/>
      <c r="Q80" s="97"/>
      <c r="R80" s="97"/>
      <c r="S80" s="97"/>
      <c r="T80" s="89"/>
      <c r="U80" s="89"/>
      <c r="V80" s="89"/>
      <c r="W80" s="89"/>
      <c r="X80" s="89"/>
      <c r="Y80" s="89"/>
      <c r="Z80" s="89"/>
      <c r="AA80" s="89"/>
      <c r="AB80" s="89"/>
      <c r="AC80" s="89"/>
      <c r="AD80" s="89"/>
      <c r="AE80" s="89"/>
      <c r="AF80" s="89"/>
      <c r="AG80" s="89"/>
      <c r="AH80" s="89"/>
      <c r="AI80" s="45"/>
    </row>
    <row r="81" spans="1:35" s="107" customFormat="1">
      <c r="A81" s="45"/>
      <c r="B81" s="45"/>
      <c r="C81" s="97"/>
      <c r="D81" s="97"/>
      <c r="E81" s="97"/>
      <c r="F81" s="97"/>
      <c r="G81" s="97"/>
      <c r="H81" s="97"/>
      <c r="I81" s="97"/>
      <c r="J81" s="97"/>
      <c r="K81" s="97"/>
      <c r="L81" s="97"/>
      <c r="M81" s="97"/>
      <c r="N81" s="97"/>
      <c r="O81" s="97"/>
      <c r="P81" s="97"/>
      <c r="Q81" s="97"/>
      <c r="R81" s="97"/>
      <c r="S81" s="97"/>
      <c r="T81" s="89"/>
      <c r="U81" s="89"/>
      <c r="V81" s="89"/>
      <c r="W81" s="89"/>
      <c r="X81" s="89"/>
      <c r="Y81" s="89"/>
      <c r="Z81" s="89"/>
      <c r="AA81" s="89"/>
      <c r="AB81" s="89"/>
      <c r="AC81" s="89"/>
      <c r="AD81" s="89"/>
      <c r="AE81" s="89"/>
      <c r="AF81" s="89"/>
      <c r="AG81" s="89"/>
      <c r="AH81" s="89"/>
      <c r="AI81" s="45"/>
    </row>
    <row r="82" spans="1:35" s="107" customFormat="1" ht="15" customHeight="1">
      <c r="A82" s="45"/>
      <c r="B82" s="45"/>
      <c r="C82" s="97"/>
      <c r="D82" s="97"/>
      <c r="E82" s="97"/>
      <c r="F82" s="97"/>
      <c r="G82" s="97"/>
      <c r="H82" s="97"/>
      <c r="I82" s="97"/>
      <c r="J82" s="97"/>
      <c r="K82" s="97"/>
      <c r="L82" s="97"/>
      <c r="M82" s="97"/>
      <c r="N82" s="97"/>
      <c r="O82" s="97"/>
      <c r="P82" s="97"/>
      <c r="Q82" s="97"/>
      <c r="R82" s="97"/>
      <c r="S82" s="97"/>
      <c r="T82" s="89"/>
      <c r="U82" s="89"/>
      <c r="V82" s="89"/>
      <c r="W82" s="89"/>
      <c r="X82" s="89"/>
      <c r="Y82" s="89"/>
      <c r="Z82" s="89"/>
      <c r="AA82" s="89"/>
      <c r="AB82" s="89"/>
      <c r="AC82" s="89"/>
      <c r="AD82" s="89"/>
      <c r="AE82" s="89"/>
      <c r="AF82" s="89"/>
      <c r="AG82" s="89"/>
      <c r="AH82" s="89"/>
      <c r="AI82" s="45"/>
    </row>
    <row r="83" spans="1:35" s="107" customForma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row>
    <row r="84" spans="1:35" s="107" customForma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row>
  </sheetData>
  <sheetProtection sheet="1" objects="1" scenarios="1"/>
  <customSheetViews>
    <customSheetView guid="{51D08588-A6D2-40C7-891F-671864D74E0C}" scale="85" showPageBreaks="1" showGridLines="0" view="pageBreakPreview">
      <selection activeCell="G61" sqref="G61:N61"/>
      <pageMargins left="0.7" right="0.7" top="0.75" bottom="0.75" header="0.3" footer="0.3"/>
      <pageSetup paperSize="9" orientation="portrait" horizontalDpi="4294967293" r:id="rId1"/>
    </customSheetView>
    <customSheetView guid="{CD0ABA2A-EAE2-4EB8-A2E5-FDB66FBF1CE6}" scale="85" showPageBreaks="1" showGridLines="0" view="pageBreakPreview">
      <selection activeCell="G61" sqref="G61:N61"/>
      <pageMargins left="0.7" right="0.7" top="0.75" bottom="0.75" header="0.3" footer="0.3"/>
      <pageSetup paperSize="9" orientation="portrait" horizontalDpi="4294967293" r:id="rId2"/>
    </customSheetView>
  </customSheetViews>
  <mergeCells count="132">
    <mergeCell ref="M6:Q6"/>
    <mergeCell ref="W6:Y6"/>
    <mergeCell ref="W5:Y5"/>
    <mergeCell ref="AA6:AG6"/>
    <mergeCell ref="AA5:AG5"/>
    <mergeCell ref="M5:Q5"/>
    <mergeCell ref="C5:K5"/>
    <mergeCell ref="C6:K6"/>
    <mergeCell ref="C66:D66"/>
    <mergeCell ref="E51:AH52"/>
    <mergeCell ref="C51:D51"/>
    <mergeCell ref="AC26:AD26"/>
    <mergeCell ref="AC25:AD25"/>
    <mergeCell ref="AE25:AF25"/>
    <mergeCell ref="AG25:AH25"/>
    <mergeCell ref="C11:D11"/>
    <mergeCell ref="E11:AH12"/>
    <mergeCell ref="E13:F13"/>
    <mergeCell ref="E14:F14"/>
    <mergeCell ref="E15:F15"/>
    <mergeCell ref="G13:AC13"/>
    <mergeCell ref="G14:AC14"/>
    <mergeCell ref="G15:AC15"/>
    <mergeCell ref="AD15:AE15"/>
    <mergeCell ref="AD13:AE13"/>
    <mergeCell ref="C17:D17"/>
    <mergeCell ref="C22:AB22"/>
    <mergeCell ref="AC22:AD22"/>
    <mergeCell ref="AE22:AF22"/>
    <mergeCell ref="E17:AH18"/>
    <mergeCell ref="G21:N21"/>
    <mergeCell ref="G20:N20"/>
    <mergeCell ref="G19:N19"/>
    <mergeCell ref="C28:D28"/>
    <mergeCell ref="C29:D29"/>
    <mergeCell ref="AG22:AH22"/>
    <mergeCell ref="C23:D23"/>
    <mergeCell ref="E23:AB23"/>
    <mergeCell ref="AC23:AD23"/>
    <mergeCell ref="AE23:AF23"/>
    <mergeCell ref="AG23:AH23"/>
    <mergeCell ref="AD14:AE14"/>
    <mergeCell ref="AC27:AD27"/>
    <mergeCell ref="AE27:AF27"/>
    <mergeCell ref="AG27:AH27"/>
    <mergeCell ref="AG26:AH26"/>
    <mergeCell ref="AE26:AF26"/>
    <mergeCell ref="C24:D24"/>
    <mergeCell ref="C25:D25"/>
    <mergeCell ref="C26:D26"/>
    <mergeCell ref="C27:D27"/>
    <mergeCell ref="E53:F53"/>
    <mergeCell ref="G53:AC53"/>
    <mergeCell ref="AD53:AE53"/>
    <mergeCell ref="E54:F54"/>
    <mergeCell ref="G54:AC54"/>
    <mergeCell ref="AD54:AE54"/>
    <mergeCell ref="E26:AB26"/>
    <mergeCell ref="E25:AB25"/>
    <mergeCell ref="R5:S5"/>
    <mergeCell ref="R6:S6"/>
    <mergeCell ref="C8:AG8"/>
    <mergeCell ref="AG24:AH24"/>
    <mergeCell ref="AE24:AF24"/>
    <mergeCell ref="AC24:AD24"/>
    <mergeCell ref="E24:AB24"/>
    <mergeCell ref="AG29:AH29"/>
    <mergeCell ref="AE29:AF29"/>
    <mergeCell ref="AC29:AD29"/>
    <mergeCell ref="E29:AB29"/>
    <mergeCell ref="E28:AB28"/>
    <mergeCell ref="E27:AB27"/>
    <mergeCell ref="AG28:AH28"/>
    <mergeCell ref="AE28:AF28"/>
    <mergeCell ref="AC28:AD28"/>
    <mergeCell ref="G61:N61"/>
    <mergeCell ref="G62:N62"/>
    <mergeCell ref="C63:AB63"/>
    <mergeCell ref="AC63:AD63"/>
    <mergeCell ref="AE63:AF63"/>
    <mergeCell ref="AG63:AH63"/>
    <mergeCell ref="E55:F55"/>
    <mergeCell ref="G55:AC55"/>
    <mergeCell ref="AD55:AE55"/>
    <mergeCell ref="C57:D57"/>
    <mergeCell ref="G60:N60"/>
    <mergeCell ref="E57:AH59"/>
    <mergeCell ref="C64:D64"/>
    <mergeCell ref="E64:AB64"/>
    <mergeCell ref="AC64:AD64"/>
    <mergeCell ref="AE64:AF64"/>
    <mergeCell ref="AG64:AH64"/>
    <mergeCell ref="C65:D65"/>
    <mergeCell ref="E65:AB65"/>
    <mergeCell ref="AC65:AD65"/>
    <mergeCell ref="AE65:AF65"/>
    <mergeCell ref="AG65:AH65"/>
    <mergeCell ref="E73:AF73"/>
    <mergeCell ref="E74:AF74"/>
    <mergeCell ref="E66:AB66"/>
    <mergeCell ref="AC66:AD66"/>
    <mergeCell ref="AE66:AF66"/>
    <mergeCell ref="AG66:AH66"/>
    <mergeCell ref="C67:D67"/>
    <mergeCell ref="E67:AB67"/>
    <mergeCell ref="AC67:AD67"/>
    <mergeCell ref="AE67:AF67"/>
    <mergeCell ref="AG67:AH67"/>
    <mergeCell ref="E75:AF75"/>
    <mergeCell ref="E76:AF76"/>
    <mergeCell ref="C76:D76"/>
    <mergeCell ref="AG76:AH76"/>
    <mergeCell ref="C77:F77"/>
    <mergeCell ref="G77:AF77"/>
    <mergeCell ref="D3:AH4"/>
    <mergeCell ref="B3:C3"/>
    <mergeCell ref="D50:AH50"/>
    <mergeCell ref="B50:C50"/>
    <mergeCell ref="D10:AH10"/>
    <mergeCell ref="B10:C10"/>
    <mergeCell ref="C75:D75"/>
    <mergeCell ref="AG75:AH75"/>
    <mergeCell ref="AG77:AH77"/>
    <mergeCell ref="C73:D73"/>
    <mergeCell ref="AG73:AH73"/>
    <mergeCell ref="C74:D74"/>
    <mergeCell ref="AG74:AH74"/>
    <mergeCell ref="C69:D69"/>
    <mergeCell ref="E69:AH71"/>
    <mergeCell ref="C72:D72"/>
    <mergeCell ref="AG72:AH72"/>
    <mergeCell ref="E72:AF72"/>
  </mergeCells>
  <phoneticPr fontId="1"/>
  <conditionalFormatting sqref="L5:Q5 V5:AG5">
    <cfRule type="expression" dxfId="63" priority="130">
      <formula>$AO$5&gt;=2</formula>
    </cfRule>
  </conditionalFormatting>
  <conditionalFormatting sqref="L5:Q5">
    <cfRule type="expression" dxfId="62" priority="127">
      <formula>$AW$5=1</formula>
    </cfRule>
  </conditionalFormatting>
  <conditionalFormatting sqref="V6:AG6">
    <cfRule type="expression" dxfId="61" priority="271">
      <formula>$AO$7&gt;=2</formula>
    </cfRule>
  </conditionalFormatting>
  <conditionalFormatting sqref="L6:Q6">
    <cfRule type="expression" dxfId="60" priority="272">
      <formula>$AW$7=1</formula>
    </cfRule>
    <cfRule type="expression" dxfId="59" priority="273">
      <formula>$AO$7&gt;=2</formula>
    </cfRule>
  </conditionalFormatting>
  <conditionalFormatting sqref="R5:S5">
    <cfRule type="expression" dxfId="58" priority="103">
      <formula>AX$5=1</formula>
    </cfRule>
  </conditionalFormatting>
  <conditionalFormatting sqref="R6:S6">
    <cfRule type="expression" dxfId="57" priority="102">
      <formula>$AX$7=1</formula>
    </cfRule>
  </conditionalFormatting>
  <conditionalFormatting sqref="AC64:AH64">
    <cfRule type="expression" dxfId="56" priority="60">
      <formula>$AO$52&gt;1</formula>
    </cfRule>
    <cfRule type="expression" dxfId="55" priority="101">
      <formula>$AX$52&gt;=1</formula>
    </cfRule>
    <cfRule type="expression" dxfId="54" priority="8">
      <formula>$AX$52=0</formula>
    </cfRule>
  </conditionalFormatting>
  <conditionalFormatting sqref="AC65:AH65">
    <cfRule type="expression" dxfId="53" priority="71">
      <formula>$AO$53&gt;1</formula>
    </cfRule>
    <cfRule type="expression" dxfId="52" priority="100">
      <formula>$AX$53&gt;=1</formula>
    </cfRule>
    <cfRule type="expression" dxfId="51" priority="7">
      <formula>$AX$53=0</formula>
    </cfRule>
  </conditionalFormatting>
  <conditionalFormatting sqref="AC66:AH66">
    <cfRule type="expression" dxfId="50" priority="9">
      <formula>$AO$54&gt;1</formula>
    </cfRule>
    <cfRule type="expression" dxfId="49" priority="99">
      <formula>$AX$54&gt;=1</formula>
    </cfRule>
    <cfRule type="expression" dxfId="48" priority="6">
      <formula>$AX$54=0</formula>
    </cfRule>
  </conditionalFormatting>
  <conditionalFormatting sqref="AC67:AH67">
    <cfRule type="expression" dxfId="47" priority="74">
      <formula>$AO$55&gt;1</formula>
    </cfRule>
    <cfRule type="expression" dxfId="46" priority="98">
      <formula>$AX$55&gt;=1</formula>
    </cfRule>
    <cfRule type="expression" dxfId="45" priority="5">
      <formula>$AX$55=0</formula>
    </cfRule>
  </conditionalFormatting>
  <conditionalFormatting sqref="AD53:AE55">
    <cfRule type="expression" dxfId="44" priority="72">
      <formula>$AO$51&gt;1</formula>
    </cfRule>
    <cfRule type="expression" dxfId="43" priority="80">
      <formula>$AO$51=0</formula>
    </cfRule>
    <cfRule type="expression" dxfId="42" priority="61">
      <formula>$AU$3=0</formula>
    </cfRule>
    <cfRule type="expression" dxfId="41" priority="73">
      <formula>$AO$51&gt;=1</formula>
    </cfRule>
  </conditionalFormatting>
  <conditionalFormatting sqref="AD13:AE15">
    <cfRule type="expression" dxfId="40" priority="76">
      <formula>$AO$9&gt;1</formula>
    </cfRule>
    <cfRule type="expression" dxfId="39" priority="64">
      <formula>$AT$3=0</formula>
    </cfRule>
    <cfRule type="expression" dxfId="38" priority="79">
      <formula>$AT$3&gt;=1</formula>
    </cfRule>
    <cfRule type="expression" dxfId="37" priority="78">
      <formula>$AO$9&gt;=1</formula>
    </cfRule>
  </conditionalFormatting>
  <conditionalFormatting sqref="AC64:AH67">
    <cfRule type="expression" dxfId="36" priority="4">
      <formula>$AU$3=0</formula>
    </cfRule>
  </conditionalFormatting>
  <conditionalFormatting sqref="AG72:AH76">
    <cfRule type="expression" dxfId="35" priority="70">
      <formula>$AT$7=""</formula>
    </cfRule>
    <cfRule type="expression" dxfId="34" priority="57">
      <formula>$AV$55=0</formula>
    </cfRule>
    <cfRule type="expression" dxfId="33" priority="49">
      <formula>$AV$55&gt;0</formula>
    </cfRule>
    <cfRule type="expression" dxfId="32" priority="59">
      <formula>$AO$56&gt;0</formula>
    </cfRule>
    <cfRule type="expression" dxfId="31" priority="58">
      <formula>$AW$55=0</formula>
    </cfRule>
    <cfRule type="expression" dxfId="30" priority="48">
      <formula>$AT$62=1</formula>
    </cfRule>
    <cfRule type="expression" dxfId="29" priority="47">
      <formula>$AN$7=""</formula>
    </cfRule>
    <cfRule type="expression" dxfId="28" priority="46">
      <formula>$AN$7="3"</formula>
    </cfRule>
  </conditionalFormatting>
  <conditionalFormatting sqref="L5:U5">
    <cfRule type="expression" dxfId="27" priority="56">
      <formula>$AW$10="1"</formula>
    </cfRule>
  </conditionalFormatting>
  <conditionalFormatting sqref="R5:U5">
    <cfRule type="expression" dxfId="26" priority="54">
      <formula>$AO$5&gt;=2</formula>
    </cfRule>
  </conditionalFormatting>
  <conditionalFormatting sqref="R6:U6">
    <cfRule type="expression" dxfId="25" priority="53">
      <formula>$AO$7&gt;=2</formula>
    </cfRule>
  </conditionalFormatting>
  <conditionalFormatting sqref="L6:AG6">
    <cfRule type="expression" dxfId="24" priority="39">
      <formula>$AO$7&lt;0</formula>
    </cfRule>
  </conditionalFormatting>
  <conditionalFormatting sqref="AC24:AH24">
    <cfRule type="expression" dxfId="23" priority="20">
      <formula>$AT$3=0</formula>
    </cfRule>
    <cfRule type="expression" dxfId="22" priority="21">
      <formula>$AO$11&gt;=2</formula>
    </cfRule>
    <cfRule type="expression" dxfId="21" priority="27">
      <formula>$AO$11&gt;0</formula>
    </cfRule>
  </conditionalFormatting>
  <conditionalFormatting sqref="AC25:AH25">
    <cfRule type="expression" dxfId="20" priority="19">
      <formula>$AT$3=0</formula>
    </cfRule>
    <cfRule type="expression" dxfId="19" priority="26">
      <formula>$AO$12&gt;=2</formula>
    </cfRule>
    <cfRule type="expression" dxfId="18" priority="32">
      <formula>$AO$12&gt;0</formula>
    </cfRule>
  </conditionalFormatting>
  <conditionalFormatting sqref="AC26:AH26">
    <cfRule type="expression" dxfId="17" priority="18">
      <formula>$AT$3=0</formula>
    </cfRule>
    <cfRule type="expression" dxfId="16" priority="25">
      <formula>$AO$13&gt;=2</formula>
    </cfRule>
    <cfRule type="expression" dxfId="15" priority="31">
      <formula>$AO$13&gt;0</formula>
    </cfRule>
  </conditionalFormatting>
  <conditionalFormatting sqref="AC27:AH27">
    <cfRule type="expression" dxfId="14" priority="17">
      <formula>$AT$3=0</formula>
    </cfRule>
    <cfRule type="expression" dxfId="13" priority="24">
      <formula>$AO$14&gt;=2</formula>
    </cfRule>
    <cfRule type="expression" dxfId="12" priority="30">
      <formula>$AO$14&gt;0</formula>
    </cfRule>
  </conditionalFormatting>
  <conditionalFormatting sqref="AC28:AH28">
    <cfRule type="expression" dxfId="11" priority="23">
      <formula>$AT$3=0</formula>
    </cfRule>
    <cfRule type="expression" dxfId="10" priority="16">
      <formula>$AO$15&gt;=2</formula>
    </cfRule>
    <cfRule type="expression" dxfId="9" priority="29">
      <formula>$AO$15&gt;0</formula>
    </cfRule>
  </conditionalFormatting>
  <conditionalFormatting sqref="AC29:AH29">
    <cfRule type="expression" dxfId="8" priority="22">
      <formula>$AT$3=0</formula>
    </cfRule>
    <cfRule type="expression" dxfId="7" priority="15">
      <formula>$AO$16&gt;=2</formula>
    </cfRule>
    <cfRule type="expression" dxfId="6" priority="28">
      <formula>$AO$16&gt;0</formula>
    </cfRule>
  </conditionalFormatting>
  <conditionalFormatting sqref="AC23:AH29">
    <cfRule type="expression" dxfId="5" priority="287">
      <formula>$AT$3&gt;=1</formula>
    </cfRule>
  </conditionalFormatting>
  <conditionalFormatting sqref="AC23:AH23">
    <cfRule type="expression" dxfId="4" priority="13">
      <formula>$AO$10&gt;0</formula>
    </cfRule>
    <cfRule type="expression" dxfId="3" priority="11">
      <formula>$AO$10&gt;=2</formula>
    </cfRule>
    <cfRule type="expression" dxfId="2" priority="10">
      <formula>$AT$3=0</formula>
    </cfRule>
  </conditionalFormatting>
  <conditionalFormatting sqref="L6:Y6">
    <cfRule type="expression" dxfId="1" priority="2">
      <formula>$AS$62=1</formula>
    </cfRule>
  </conditionalFormatting>
  <conditionalFormatting sqref="L5:Y5">
    <cfRule type="expression" dxfId="0" priority="1">
      <formula>$AW$12=1</formula>
    </cfRule>
  </conditionalFormatting>
  <dataValidations count="2">
    <dataValidation type="whole" allowBlank="1" showInputMessage="1" showErrorMessage="1" error="平成1（元年）～29年までの年号を入力してください。_x000a_　※　数値のみ" sqref="R5:R6">
      <formula1>1</formula1>
      <formula2>29</formula2>
    </dataValidation>
    <dataValidation showInputMessage="1" error="b)に記載の評価：0～2いずれかの数値を入力してください" sqref="AD53:AE55 AD13:AE15"/>
  </dataValidations>
  <pageMargins left="0.70866141732283472" right="0.70866141732283472" top="0.74803149606299213" bottom="0.74803149606299213" header="0.31496062992125984" footer="0.31496062992125984"/>
  <pageSetup paperSize="9" firstPageNumber="10" orientation="portrait" useFirstPageNumber="1" horizontalDpi="4294967293" r:id="rId3"/>
  <headerFooter differentFirst="1">
    <oddFooter>&amp;C11</oddFooter>
    <firstFooter>&amp;C10</first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1318" r:id="rId6" name="Check Box 54">
              <controlPr defaultSize="0" autoFill="0" autoLine="0" autoPict="0">
                <anchor moveWithCells="1">
                  <from>
                    <xdr:col>11</xdr:col>
                    <xdr:colOff>9525</xdr:colOff>
                    <xdr:row>4</xdr:row>
                    <xdr:rowOff>57150</xdr:rowOff>
                  </from>
                  <to>
                    <xdr:col>12</xdr:col>
                    <xdr:colOff>190500</xdr:colOff>
                    <xdr:row>4</xdr:row>
                    <xdr:rowOff>295275</xdr:rowOff>
                  </to>
                </anchor>
              </controlPr>
            </control>
          </mc:Choice>
        </mc:AlternateContent>
        <mc:AlternateContent xmlns:mc="http://schemas.openxmlformats.org/markup-compatibility/2006">
          <mc:Choice Requires="x14">
            <control shapeId="11320" r:id="rId7" name="Check Box 56">
              <controlPr defaultSize="0" autoFill="0" autoLine="0" autoPict="0">
                <anchor moveWithCells="1">
                  <from>
                    <xdr:col>20</xdr:col>
                    <xdr:colOff>171450</xdr:colOff>
                    <xdr:row>4</xdr:row>
                    <xdr:rowOff>57150</xdr:rowOff>
                  </from>
                  <to>
                    <xdr:col>22</xdr:col>
                    <xdr:colOff>161925</xdr:colOff>
                    <xdr:row>4</xdr:row>
                    <xdr:rowOff>295275</xdr:rowOff>
                  </to>
                </anchor>
              </controlPr>
            </control>
          </mc:Choice>
        </mc:AlternateContent>
        <mc:AlternateContent xmlns:mc="http://schemas.openxmlformats.org/markup-compatibility/2006">
          <mc:Choice Requires="x14">
            <control shapeId="11322" r:id="rId8" name="Check Box 58">
              <controlPr defaultSize="0" autoFill="0" autoLine="0" autoPict="0">
                <anchor moveWithCells="1">
                  <from>
                    <xdr:col>24</xdr:col>
                    <xdr:colOff>171450</xdr:colOff>
                    <xdr:row>4</xdr:row>
                    <xdr:rowOff>57150</xdr:rowOff>
                  </from>
                  <to>
                    <xdr:col>26</xdr:col>
                    <xdr:colOff>161925</xdr:colOff>
                    <xdr:row>4</xdr:row>
                    <xdr:rowOff>295275</xdr:rowOff>
                  </to>
                </anchor>
              </controlPr>
            </control>
          </mc:Choice>
        </mc:AlternateContent>
        <mc:AlternateContent xmlns:mc="http://schemas.openxmlformats.org/markup-compatibility/2006">
          <mc:Choice Requires="x14">
            <control shapeId="11326" r:id="rId9" name="Check Box 62">
              <controlPr defaultSize="0" autoFill="0" autoLine="0" autoPict="0">
                <anchor moveWithCells="1">
                  <from>
                    <xdr:col>30</xdr:col>
                    <xdr:colOff>76200</xdr:colOff>
                    <xdr:row>22</xdr:row>
                    <xdr:rowOff>9525</xdr:rowOff>
                  </from>
                  <to>
                    <xdr:col>32</xdr:col>
                    <xdr:colOff>76200</xdr:colOff>
                    <xdr:row>23</xdr:row>
                    <xdr:rowOff>9525</xdr:rowOff>
                  </to>
                </anchor>
              </controlPr>
            </control>
          </mc:Choice>
        </mc:AlternateContent>
        <mc:AlternateContent xmlns:mc="http://schemas.openxmlformats.org/markup-compatibility/2006">
          <mc:Choice Requires="x14">
            <control shapeId="11328" r:id="rId10" name="Check Box 64">
              <controlPr defaultSize="0" autoFill="0" autoLine="0" autoPict="0">
                <anchor moveWithCells="1">
                  <from>
                    <xdr:col>32</xdr:col>
                    <xdr:colOff>76200</xdr:colOff>
                    <xdr:row>22</xdr:row>
                    <xdr:rowOff>9525</xdr:rowOff>
                  </from>
                  <to>
                    <xdr:col>34</xdr:col>
                    <xdr:colOff>76200</xdr:colOff>
                    <xdr:row>23</xdr:row>
                    <xdr:rowOff>9525</xdr:rowOff>
                  </to>
                </anchor>
              </controlPr>
            </control>
          </mc:Choice>
        </mc:AlternateContent>
        <mc:AlternateContent xmlns:mc="http://schemas.openxmlformats.org/markup-compatibility/2006">
          <mc:Choice Requires="x14">
            <control shapeId="11366" r:id="rId11" name="Check Box 102">
              <controlPr defaultSize="0" autoFill="0" autoLine="0" autoPict="0">
                <anchor moveWithCells="1">
                  <from>
                    <xdr:col>28</xdr:col>
                    <xdr:colOff>76200</xdr:colOff>
                    <xdr:row>22</xdr:row>
                    <xdr:rowOff>9525</xdr:rowOff>
                  </from>
                  <to>
                    <xdr:col>30</xdr:col>
                    <xdr:colOff>47625</xdr:colOff>
                    <xdr:row>22</xdr:row>
                    <xdr:rowOff>247650</xdr:rowOff>
                  </to>
                </anchor>
              </controlPr>
            </control>
          </mc:Choice>
        </mc:AlternateContent>
        <mc:AlternateContent xmlns:mc="http://schemas.openxmlformats.org/markup-compatibility/2006">
          <mc:Choice Requires="x14">
            <control shapeId="11367" r:id="rId12" name="Check Box 103">
              <controlPr defaultSize="0" autoFill="0" autoLine="0" autoPict="0">
                <anchor moveWithCells="1">
                  <from>
                    <xdr:col>30</xdr:col>
                    <xdr:colOff>76200</xdr:colOff>
                    <xdr:row>23</xdr:row>
                    <xdr:rowOff>9525</xdr:rowOff>
                  </from>
                  <to>
                    <xdr:col>32</xdr:col>
                    <xdr:colOff>76200</xdr:colOff>
                    <xdr:row>24</xdr:row>
                    <xdr:rowOff>9525</xdr:rowOff>
                  </to>
                </anchor>
              </controlPr>
            </control>
          </mc:Choice>
        </mc:AlternateContent>
        <mc:AlternateContent xmlns:mc="http://schemas.openxmlformats.org/markup-compatibility/2006">
          <mc:Choice Requires="x14">
            <control shapeId="11368" r:id="rId13" name="Check Box 104">
              <controlPr defaultSize="0" autoFill="0" autoLine="0" autoPict="0">
                <anchor moveWithCells="1">
                  <from>
                    <xdr:col>32</xdr:col>
                    <xdr:colOff>76200</xdr:colOff>
                    <xdr:row>23</xdr:row>
                    <xdr:rowOff>9525</xdr:rowOff>
                  </from>
                  <to>
                    <xdr:col>34</xdr:col>
                    <xdr:colOff>76200</xdr:colOff>
                    <xdr:row>24</xdr:row>
                    <xdr:rowOff>9525</xdr:rowOff>
                  </to>
                </anchor>
              </controlPr>
            </control>
          </mc:Choice>
        </mc:AlternateContent>
        <mc:AlternateContent xmlns:mc="http://schemas.openxmlformats.org/markup-compatibility/2006">
          <mc:Choice Requires="x14">
            <control shapeId="11369" r:id="rId14" name="Check Box 105">
              <controlPr defaultSize="0" autoFill="0" autoLine="0" autoPict="0">
                <anchor moveWithCells="1">
                  <from>
                    <xdr:col>28</xdr:col>
                    <xdr:colOff>76200</xdr:colOff>
                    <xdr:row>23</xdr:row>
                    <xdr:rowOff>9525</xdr:rowOff>
                  </from>
                  <to>
                    <xdr:col>30</xdr:col>
                    <xdr:colOff>76200</xdr:colOff>
                    <xdr:row>24</xdr:row>
                    <xdr:rowOff>9525</xdr:rowOff>
                  </to>
                </anchor>
              </controlPr>
            </control>
          </mc:Choice>
        </mc:AlternateContent>
        <mc:AlternateContent xmlns:mc="http://schemas.openxmlformats.org/markup-compatibility/2006">
          <mc:Choice Requires="x14">
            <control shapeId="11370" r:id="rId15" name="Check Box 106">
              <controlPr defaultSize="0" autoFill="0" autoLine="0" autoPict="0">
                <anchor moveWithCells="1">
                  <from>
                    <xdr:col>30</xdr:col>
                    <xdr:colOff>76200</xdr:colOff>
                    <xdr:row>24</xdr:row>
                    <xdr:rowOff>9525</xdr:rowOff>
                  </from>
                  <to>
                    <xdr:col>32</xdr:col>
                    <xdr:colOff>76200</xdr:colOff>
                    <xdr:row>25</xdr:row>
                    <xdr:rowOff>9525</xdr:rowOff>
                  </to>
                </anchor>
              </controlPr>
            </control>
          </mc:Choice>
        </mc:AlternateContent>
        <mc:AlternateContent xmlns:mc="http://schemas.openxmlformats.org/markup-compatibility/2006">
          <mc:Choice Requires="x14">
            <control shapeId="11371" r:id="rId16" name="Check Box 107">
              <controlPr defaultSize="0" autoFill="0" autoLine="0" autoPict="0">
                <anchor moveWithCells="1">
                  <from>
                    <xdr:col>32</xdr:col>
                    <xdr:colOff>76200</xdr:colOff>
                    <xdr:row>24</xdr:row>
                    <xdr:rowOff>9525</xdr:rowOff>
                  </from>
                  <to>
                    <xdr:col>34</xdr:col>
                    <xdr:colOff>76200</xdr:colOff>
                    <xdr:row>25</xdr:row>
                    <xdr:rowOff>9525</xdr:rowOff>
                  </to>
                </anchor>
              </controlPr>
            </control>
          </mc:Choice>
        </mc:AlternateContent>
        <mc:AlternateContent xmlns:mc="http://schemas.openxmlformats.org/markup-compatibility/2006">
          <mc:Choice Requires="x14">
            <control shapeId="11372" r:id="rId17" name="Check Box 108">
              <controlPr defaultSize="0" autoFill="0" autoLine="0" autoPict="0">
                <anchor moveWithCells="1">
                  <from>
                    <xdr:col>28</xdr:col>
                    <xdr:colOff>76200</xdr:colOff>
                    <xdr:row>24</xdr:row>
                    <xdr:rowOff>9525</xdr:rowOff>
                  </from>
                  <to>
                    <xdr:col>30</xdr:col>
                    <xdr:colOff>76200</xdr:colOff>
                    <xdr:row>25</xdr:row>
                    <xdr:rowOff>9525</xdr:rowOff>
                  </to>
                </anchor>
              </controlPr>
            </control>
          </mc:Choice>
        </mc:AlternateContent>
        <mc:AlternateContent xmlns:mc="http://schemas.openxmlformats.org/markup-compatibility/2006">
          <mc:Choice Requires="x14">
            <control shapeId="11373" r:id="rId18" name="Check Box 109">
              <controlPr defaultSize="0" autoFill="0" autoLine="0" autoPict="0">
                <anchor moveWithCells="1">
                  <from>
                    <xdr:col>30</xdr:col>
                    <xdr:colOff>76200</xdr:colOff>
                    <xdr:row>25</xdr:row>
                    <xdr:rowOff>9525</xdr:rowOff>
                  </from>
                  <to>
                    <xdr:col>32</xdr:col>
                    <xdr:colOff>76200</xdr:colOff>
                    <xdr:row>26</xdr:row>
                    <xdr:rowOff>9525</xdr:rowOff>
                  </to>
                </anchor>
              </controlPr>
            </control>
          </mc:Choice>
        </mc:AlternateContent>
        <mc:AlternateContent xmlns:mc="http://schemas.openxmlformats.org/markup-compatibility/2006">
          <mc:Choice Requires="x14">
            <control shapeId="11374" r:id="rId19" name="Check Box 110">
              <controlPr defaultSize="0" autoFill="0" autoLine="0" autoPict="0">
                <anchor moveWithCells="1">
                  <from>
                    <xdr:col>32</xdr:col>
                    <xdr:colOff>76200</xdr:colOff>
                    <xdr:row>25</xdr:row>
                    <xdr:rowOff>9525</xdr:rowOff>
                  </from>
                  <to>
                    <xdr:col>34</xdr:col>
                    <xdr:colOff>76200</xdr:colOff>
                    <xdr:row>26</xdr:row>
                    <xdr:rowOff>9525</xdr:rowOff>
                  </to>
                </anchor>
              </controlPr>
            </control>
          </mc:Choice>
        </mc:AlternateContent>
        <mc:AlternateContent xmlns:mc="http://schemas.openxmlformats.org/markup-compatibility/2006">
          <mc:Choice Requires="x14">
            <control shapeId="11375" r:id="rId20" name="Check Box 111">
              <controlPr defaultSize="0" autoFill="0" autoLine="0" autoPict="0">
                <anchor moveWithCells="1">
                  <from>
                    <xdr:col>28</xdr:col>
                    <xdr:colOff>76200</xdr:colOff>
                    <xdr:row>25</xdr:row>
                    <xdr:rowOff>9525</xdr:rowOff>
                  </from>
                  <to>
                    <xdr:col>30</xdr:col>
                    <xdr:colOff>76200</xdr:colOff>
                    <xdr:row>26</xdr:row>
                    <xdr:rowOff>9525</xdr:rowOff>
                  </to>
                </anchor>
              </controlPr>
            </control>
          </mc:Choice>
        </mc:AlternateContent>
        <mc:AlternateContent xmlns:mc="http://schemas.openxmlformats.org/markup-compatibility/2006">
          <mc:Choice Requires="x14">
            <control shapeId="11376" r:id="rId21" name="Check Box 112">
              <controlPr defaultSize="0" autoFill="0" autoLine="0" autoPict="0">
                <anchor moveWithCells="1">
                  <from>
                    <xdr:col>30</xdr:col>
                    <xdr:colOff>76200</xdr:colOff>
                    <xdr:row>26</xdr:row>
                    <xdr:rowOff>9525</xdr:rowOff>
                  </from>
                  <to>
                    <xdr:col>32</xdr:col>
                    <xdr:colOff>76200</xdr:colOff>
                    <xdr:row>27</xdr:row>
                    <xdr:rowOff>9525</xdr:rowOff>
                  </to>
                </anchor>
              </controlPr>
            </control>
          </mc:Choice>
        </mc:AlternateContent>
        <mc:AlternateContent xmlns:mc="http://schemas.openxmlformats.org/markup-compatibility/2006">
          <mc:Choice Requires="x14">
            <control shapeId="11377" r:id="rId22" name="Check Box 113">
              <controlPr defaultSize="0" autoFill="0" autoLine="0" autoPict="0">
                <anchor moveWithCells="1">
                  <from>
                    <xdr:col>32</xdr:col>
                    <xdr:colOff>76200</xdr:colOff>
                    <xdr:row>26</xdr:row>
                    <xdr:rowOff>9525</xdr:rowOff>
                  </from>
                  <to>
                    <xdr:col>34</xdr:col>
                    <xdr:colOff>76200</xdr:colOff>
                    <xdr:row>27</xdr:row>
                    <xdr:rowOff>9525</xdr:rowOff>
                  </to>
                </anchor>
              </controlPr>
            </control>
          </mc:Choice>
        </mc:AlternateContent>
        <mc:AlternateContent xmlns:mc="http://schemas.openxmlformats.org/markup-compatibility/2006">
          <mc:Choice Requires="x14">
            <control shapeId="11378" r:id="rId23" name="Check Box 114">
              <controlPr defaultSize="0" autoFill="0" autoLine="0" autoPict="0">
                <anchor moveWithCells="1">
                  <from>
                    <xdr:col>28</xdr:col>
                    <xdr:colOff>76200</xdr:colOff>
                    <xdr:row>26</xdr:row>
                    <xdr:rowOff>9525</xdr:rowOff>
                  </from>
                  <to>
                    <xdr:col>30</xdr:col>
                    <xdr:colOff>76200</xdr:colOff>
                    <xdr:row>27</xdr:row>
                    <xdr:rowOff>9525</xdr:rowOff>
                  </to>
                </anchor>
              </controlPr>
            </control>
          </mc:Choice>
        </mc:AlternateContent>
        <mc:AlternateContent xmlns:mc="http://schemas.openxmlformats.org/markup-compatibility/2006">
          <mc:Choice Requires="x14">
            <control shapeId="11379" r:id="rId24" name="Check Box 115">
              <controlPr defaultSize="0" autoFill="0" autoLine="0" autoPict="0">
                <anchor moveWithCells="1">
                  <from>
                    <xdr:col>30</xdr:col>
                    <xdr:colOff>76200</xdr:colOff>
                    <xdr:row>27</xdr:row>
                    <xdr:rowOff>9525</xdr:rowOff>
                  </from>
                  <to>
                    <xdr:col>32</xdr:col>
                    <xdr:colOff>76200</xdr:colOff>
                    <xdr:row>28</xdr:row>
                    <xdr:rowOff>9525</xdr:rowOff>
                  </to>
                </anchor>
              </controlPr>
            </control>
          </mc:Choice>
        </mc:AlternateContent>
        <mc:AlternateContent xmlns:mc="http://schemas.openxmlformats.org/markup-compatibility/2006">
          <mc:Choice Requires="x14">
            <control shapeId="11380" r:id="rId25" name="Check Box 116">
              <controlPr defaultSize="0" autoFill="0" autoLine="0" autoPict="0">
                <anchor moveWithCells="1">
                  <from>
                    <xdr:col>32</xdr:col>
                    <xdr:colOff>76200</xdr:colOff>
                    <xdr:row>27</xdr:row>
                    <xdr:rowOff>9525</xdr:rowOff>
                  </from>
                  <to>
                    <xdr:col>34</xdr:col>
                    <xdr:colOff>76200</xdr:colOff>
                    <xdr:row>28</xdr:row>
                    <xdr:rowOff>9525</xdr:rowOff>
                  </to>
                </anchor>
              </controlPr>
            </control>
          </mc:Choice>
        </mc:AlternateContent>
        <mc:AlternateContent xmlns:mc="http://schemas.openxmlformats.org/markup-compatibility/2006">
          <mc:Choice Requires="x14">
            <control shapeId="11381" r:id="rId26" name="Check Box 117">
              <controlPr defaultSize="0" autoFill="0" autoLine="0" autoPict="0">
                <anchor moveWithCells="1">
                  <from>
                    <xdr:col>28</xdr:col>
                    <xdr:colOff>76200</xdr:colOff>
                    <xdr:row>27</xdr:row>
                    <xdr:rowOff>9525</xdr:rowOff>
                  </from>
                  <to>
                    <xdr:col>30</xdr:col>
                    <xdr:colOff>76200</xdr:colOff>
                    <xdr:row>28</xdr:row>
                    <xdr:rowOff>9525</xdr:rowOff>
                  </to>
                </anchor>
              </controlPr>
            </control>
          </mc:Choice>
        </mc:AlternateContent>
        <mc:AlternateContent xmlns:mc="http://schemas.openxmlformats.org/markup-compatibility/2006">
          <mc:Choice Requires="x14">
            <control shapeId="11382" r:id="rId27" name="Check Box 118">
              <controlPr defaultSize="0" autoFill="0" autoLine="0" autoPict="0">
                <anchor moveWithCells="1">
                  <from>
                    <xdr:col>30</xdr:col>
                    <xdr:colOff>76200</xdr:colOff>
                    <xdr:row>28</xdr:row>
                    <xdr:rowOff>9525</xdr:rowOff>
                  </from>
                  <to>
                    <xdr:col>32</xdr:col>
                    <xdr:colOff>76200</xdr:colOff>
                    <xdr:row>29</xdr:row>
                    <xdr:rowOff>9525</xdr:rowOff>
                  </to>
                </anchor>
              </controlPr>
            </control>
          </mc:Choice>
        </mc:AlternateContent>
        <mc:AlternateContent xmlns:mc="http://schemas.openxmlformats.org/markup-compatibility/2006">
          <mc:Choice Requires="x14">
            <control shapeId="11383" r:id="rId28" name="Check Box 119">
              <controlPr defaultSize="0" autoFill="0" autoLine="0" autoPict="0">
                <anchor moveWithCells="1">
                  <from>
                    <xdr:col>32</xdr:col>
                    <xdr:colOff>76200</xdr:colOff>
                    <xdr:row>28</xdr:row>
                    <xdr:rowOff>9525</xdr:rowOff>
                  </from>
                  <to>
                    <xdr:col>34</xdr:col>
                    <xdr:colOff>76200</xdr:colOff>
                    <xdr:row>29</xdr:row>
                    <xdr:rowOff>9525</xdr:rowOff>
                  </to>
                </anchor>
              </controlPr>
            </control>
          </mc:Choice>
        </mc:AlternateContent>
        <mc:AlternateContent xmlns:mc="http://schemas.openxmlformats.org/markup-compatibility/2006">
          <mc:Choice Requires="x14">
            <control shapeId="11384" r:id="rId29" name="Check Box 120">
              <controlPr defaultSize="0" autoFill="0" autoLine="0" autoPict="0">
                <anchor moveWithCells="1">
                  <from>
                    <xdr:col>28</xdr:col>
                    <xdr:colOff>76200</xdr:colOff>
                    <xdr:row>28</xdr:row>
                    <xdr:rowOff>9525</xdr:rowOff>
                  </from>
                  <to>
                    <xdr:col>30</xdr:col>
                    <xdr:colOff>76200</xdr:colOff>
                    <xdr:row>29</xdr:row>
                    <xdr:rowOff>9525</xdr:rowOff>
                  </to>
                </anchor>
              </controlPr>
            </control>
          </mc:Choice>
        </mc:AlternateContent>
        <mc:AlternateContent xmlns:mc="http://schemas.openxmlformats.org/markup-compatibility/2006">
          <mc:Choice Requires="x14">
            <control shapeId="11390" r:id="rId30" name="Check Box 126">
              <controlPr defaultSize="0" autoFill="0" autoLine="0" autoPict="0">
                <anchor moveWithCells="1">
                  <from>
                    <xdr:col>11</xdr:col>
                    <xdr:colOff>19050</xdr:colOff>
                    <xdr:row>5</xdr:row>
                    <xdr:rowOff>57150</xdr:rowOff>
                  </from>
                  <to>
                    <xdr:col>12</xdr:col>
                    <xdr:colOff>161925</xdr:colOff>
                    <xdr:row>5</xdr:row>
                    <xdr:rowOff>295275</xdr:rowOff>
                  </to>
                </anchor>
              </controlPr>
            </control>
          </mc:Choice>
        </mc:AlternateContent>
        <mc:AlternateContent xmlns:mc="http://schemas.openxmlformats.org/markup-compatibility/2006">
          <mc:Choice Requires="x14">
            <control shapeId="11391" r:id="rId31" name="Check Box 127">
              <controlPr defaultSize="0" autoFill="0" autoLine="0" autoPict="0">
                <anchor moveWithCells="1">
                  <from>
                    <xdr:col>20</xdr:col>
                    <xdr:colOff>171450</xdr:colOff>
                    <xdr:row>5</xdr:row>
                    <xdr:rowOff>57150</xdr:rowOff>
                  </from>
                  <to>
                    <xdr:col>22</xdr:col>
                    <xdr:colOff>152400</xdr:colOff>
                    <xdr:row>5</xdr:row>
                    <xdr:rowOff>314325</xdr:rowOff>
                  </to>
                </anchor>
              </controlPr>
            </control>
          </mc:Choice>
        </mc:AlternateContent>
        <mc:AlternateContent xmlns:mc="http://schemas.openxmlformats.org/markup-compatibility/2006">
          <mc:Choice Requires="x14">
            <control shapeId="11392" r:id="rId32" name="Check Box 128">
              <controlPr defaultSize="0" autoFill="0" autoLine="0" autoPict="0">
                <anchor moveWithCells="1">
                  <from>
                    <xdr:col>24</xdr:col>
                    <xdr:colOff>171450</xdr:colOff>
                    <xdr:row>5</xdr:row>
                    <xdr:rowOff>57150</xdr:rowOff>
                  </from>
                  <to>
                    <xdr:col>26</xdr:col>
                    <xdr:colOff>152400</xdr:colOff>
                    <xdr:row>5</xdr:row>
                    <xdr:rowOff>314325</xdr:rowOff>
                  </to>
                </anchor>
              </controlPr>
            </control>
          </mc:Choice>
        </mc:AlternateContent>
        <mc:AlternateContent xmlns:mc="http://schemas.openxmlformats.org/markup-compatibility/2006">
          <mc:Choice Requires="x14">
            <control shapeId="11396" r:id="rId33" name="Check Box 132">
              <controlPr defaultSize="0" autoFill="0" autoLine="0" autoPict="0">
                <anchor moveWithCells="1">
                  <from>
                    <xdr:col>30</xdr:col>
                    <xdr:colOff>76200</xdr:colOff>
                    <xdr:row>63</xdr:row>
                    <xdr:rowOff>9525</xdr:rowOff>
                  </from>
                  <to>
                    <xdr:col>32</xdr:col>
                    <xdr:colOff>76200</xdr:colOff>
                    <xdr:row>64</xdr:row>
                    <xdr:rowOff>9525</xdr:rowOff>
                  </to>
                </anchor>
              </controlPr>
            </control>
          </mc:Choice>
        </mc:AlternateContent>
        <mc:AlternateContent xmlns:mc="http://schemas.openxmlformats.org/markup-compatibility/2006">
          <mc:Choice Requires="x14">
            <control shapeId="11397" r:id="rId34" name="Check Box 133">
              <controlPr defaultSize="0" autoFill="0" autoLine="0" autoPict="0">
                <anchor moveWithCells="1">
                  <from>
                    <xdr:col>32</xdr:col>
                    <xdr:colOff>76200</xdr:colOff>
                    <xdr:row>63</xdr:row>
                    <xdr:rowOff>9525</xdr:rowOff>
                  </from>
                  <to>
                    <xdr:col>34</xdr:col>
                    <xdr:colOff>76200</xdr:colOff>
                    <xdr:row>64</xdr:row>
                    <xdr:rowOff>9525</xdr:rowOff>
                  </to>
                </anchor>
              </controlPr>
            </control>
          </mc:Choice>
        </mc:AlternateContent>
        <mc:AlternateContent xmlns:mc="http://schemas.openxmlformats.org/markup-compatibility/2006">
          <mc:Choice Requires="x14">
            <control shapeId="11398" r:id="rId35" name="Check Box 134">
              <controlPr defaultSize="0" autoFill="0" autoLine="0" autoPict="0">
                <anchor moveWithCells="1">
                  <from>
                    <xdr:col>28</xdr:col>
                    <xdr:colOff>76200</xdr:colOff>
                    <xdr:row>63</xdr:row>
                    <xdr:rowOff>9525</xdr:rowOff>
                  </from>
                  <to>
                    <xdr:col>30</xdr:col>
                    <xdr:colOff>38100</xdr:colOff>
                    <xdr:row>64</xdr:row>
                    <xdr:rowOff>9525</xdr:rowOff>
                  </to>
                </anchor>
              </controlPr>
            </control>
          </mc:Choice>
        </mc:AlternateContent>
        <mc:AlternateContent xmlns:mc="http://schemas.openxmlformats.org/markup-compatibility/2006">
          <mc:Choice Requires="x14">
            <control shapeId="11399" r:id="rId36" name="Check Box 135">
              <controlPr defaultSize="0" autoFill="0" autoLine="0" autoPict="0">
                <anchor moveWithCells="1">
                  <from>
                    <xdr:col>30</xdr:col>
                    <xdr:colOff>76200</xdr:colOff>
                    <xdr:row>64</xdr:row>
                    <xdr:rowOff>9525</xdr:rowOff>
                  </from>
                  <to>
                    <xdr:col>32</xdr:col>
                    <xdr:colOff>76200</xdr:colOff>
                    <xdr:row>65</xdr:row>
                    <xdr:rowOff>9525</xdr:rowOff>
                  </to>
                </anchor>
              </controlPr>
            </control>
          </mc:Choice>
        </mc:AlternateContent>
        <mc:AlternateContent xmlns:mc="http://schemas.openxmlformats.org/markup-compatibility/2006">
          <mc:Choice Requires="x14">
            <control shapeId="11400" r:id="rId37" name="Check Box 136">
              <controlPr defaultSize="0" autoFill="0" autoLine="0" autoPict="0">
                <anchor moveWithCells="1">
                  <from>
                    <xdr:col>32</xdr:col>
                    <xdr:colOff>76200</xdr:colOff>
                    <xdr:row>64</xdr:row>
                    <xdr:rowOff>9525</xdr:rowOff>
                  </from>
                  <to>
                    <xdr:col>34</xdr:col>
                    <xdr:colOff>76200</xdr:colOff>
                    <xdr:row>65</xdr:row>
                    <xdr:rowOff>9525</xdr:rowOff>
                  </to>
                </anchor>
              </controlPr>
            </control>
          </mc:Choice>
        </mc:AlternateContent>
        <mc:AlternateContent xmlns:mc="http://schemas.openxmlformats.org/markup-compatibility/2006">
          <mc:Choice Requires="x14">
            <control shapeId="11401" r:id="rId38" name="Check Box 137">
              <controlPr defaultSize="0" autoFill="0" autoLine="0" autoPict="0">
                <anchor moveWithCells="1">
                  <from>
                    <xdr:col>28</xdr:col>
                    <xdr:colOff>76200</xdr:colOff>
                    <xdr:row>64</xdr:row>
                    <xdr:rowOff>9525</xdr:rowOff>
                  </from>
                  <to>
                    <xdr:col>30</xdr:col>
                    <xdr:colOff>38100</xdr:colOff>
                    <xdr:row>65</xdr:row>
                    <xdr:rowOff>9525</xdr:rowOff>
                  </to>
                </anchor>
              </controlPr>
            </control>
          </mc:Choice>
        </mc:AlternateContent>
        <mc:AlternateContent xmlns:mc="http://schemas.openxmlformats.org/markup-compatibility/2006">
          <mc:Choice Requires="x14">
            <control shapeId="11402" r:id="rId39" name="Check Box 138">
              <controlPr defaultSize="0" autoFill="0" autoLine="0" autoPict="0">
                <anchor moveWithCells="1">
                  <from>
                    <xdr:col>30</xdr:col>
                    <xdr:colOff>76200</xdr:colOff>
                    <xdr:row>65</xdr:row>
                    <xdr:rowOff>9525</xdr:rowOff>
                  </from>
                  <to>
                    <xdr:col>32</xdr:col>
                    <xdr:colOff>76200</xdr:colOff>
                    <xdr:row>66</xdr:row>
                    <xdr:rowOff>9525</xdr:rowOff>
                  </to>
                </anchor>
              </controlPr>
            </control>
          </mc:Choice>
        </mc:AlternateContent>
        <mc:AlternateContent xmlns:mc="http://schemas.openxmlformats.org/markup-compatibility/2006">
          <mc:Choice Requires="x14">
            <control shapeId="11403" r:id="rId40" name="Check Box 139">
              <controlPr defaultSize="0" autoFill="0" autoLine="0" autoPict="0">
                <anchor moveWithCells="1">
                  <from>
                    <xdr:col>32</xdr:col>
                    <xdr:colOff>76200</xdr:colOff>
                    <xdr:row>65</xdr:row>
                    <xdr:rowOff>9525</xdr:rowOff>
                  </from>
                  <to>
                    <xdr:col>34</xdr:col>
                    <xdr:colOff>76200</xdr:colOff>
                    <xdr:row>66</xdr:row>
                    <xdr:rowOff>9525</xdr:rowOff>
                  </to>
                </anchor>
              </controlPr>
            </control>
          </mc:Choice>
        </mc:AlternateContent>
        <mc:AlternateContent xmlns:mc="http://schemas.openxmlformats.org/markup-compatibility/2006">
          <mc:Choice Requires="x14">
            <control shapeId="11404" r:id="rId41" name="Check Box 140">
              <controlPr defaultSize="0" autoFill="0" autoLine="0" autoPict="0">
                <anchor moveWithCells="1">
                  <from>
                    <xdr:col>28</xdr:col>
                    <xdr:colOff>76200</xdr:colOff>
                    <xdr:row>65</xdr:row>
                    <xdr:rowOff>9525</xdr:rowOff>
                  </from>
                  <to>
                    <xdr:col>30</xdr:col>
                    <xdr:colOff>38100</xdr:colOff>
                    <xdr:row>66</xdr:row>
                    <xdr:rowOff>9525</xdr:rowOff>
                  </to>
                </anchor>
              </controlPr>
            </control>
          </mc:Choice>
        </mc:AlternateContent>
        <mc:AlternateContent xmlns:mc="http://schemas.openxmlformats.org/markup-compatibility/2006">
          <mc:Choice Requires="x14">
            <control shapeId="11405" r:id="rId42" name="Check Box 141">
              <controlPr defaultSize="0" autoFill="0" autoLine="0" autoPict="0">
                <anchor moveWithCells="1">
                  <from>
                    <xdr:col>30</xdr:col>
                    <xdr:colOff>76200</xdr:colOff>
                    <xdr:row>66</xdr:row>
                    <xdr:rowOff>9525</xdr:rowOff>
                  </from>
                  <to>
                    <xdr:col>32</xdr:col>
                    <xdr:colOff>76200</xdr:colOff>
                    <xdr:row>67</xdr:row>
                    <xdr:rowOff>9525</xdr:rowOff>
                  </to>
                </anchor>
              </controlPr>
            </control>
          </mc:Choice>
        </mc:AlternateContent>
        <mc:AlternateContent xmlns:mc="http://schemas.openxmlformats.org/markup-compatibility/2006">
          <mc:Choice Requires="x14">
            <control shapeId="11406" r:id="rId43" name="Check Box 142">
              <controlPr defaultSize="0" autoFill="0" autoLine="0" autoPict="0">
                <anchor moveWithCells="1">
                  <from>
                    <xdr:col>32</xdr:col>
                    <xdr:colOff>76200</xdr:colOff>
                    <xdr:row>66</xdr:row>
                    <xdr:rowOff>9525</xdr:rowOff>
                  </from>
                  <to>
                    <xdr:col>34</xdr:col>
                    <xdr:colOff>76200</xdr:colOff>
                    <xdr:row>67</xdr:row>
                    <xdr:rowOff>9525</xdr:rowOff>
                  </to>
                </anchor>
              </controlPr>
            </control>
          </mc:Choice>
        </mc:AlternateContent>
        <mc:AlternateContent xmlns:mc="http://schemas.openxmlformats.org/markup-compatibility/2006">
          <mc:Choice Requires="x14">
            <control shapeId="11407" r:id="rId44" name="Check Box 143">
              <controlPr defaultSize="0" autoFill="0" autoLine="0" autoPict="0">
                <anchor moveWithCells="1">
                  <from>
                    <xdr:col>28</xdr:col>
                    <xdr:colOff>76200</xdr:colOff>
                    <xdr:row>66</xdr:row>
                    <xdr:rowOff>9525</xdr:rowOff>
                  </from>
                  <to>
                    <xdr:col>30</xdr:col>
                    <xdr:colOff>38100</xdr:colOff>
                    <xdr:row>67</xdr:row>
                    <xdr:rowOff>9525</xdr:rowOff>
                  </to>
                </anchor>
              </controlPr>
            </control>
          </mc:Choice>
        </mc:AlternateContent>
        <mc:AlternateContent xmlns:mc="http://schemas.openxmlformats.org/markup-compatibility/2006">
          <mc:Choice Requires="x14">
            <control shapeId="11483" r:id="rId45" name="Check Box 219">
              <controlPr defaultSize="0" autoFill="0" autoLine="0" autoPict="0">
                <anchor moveWithCells="1">
                  <from>
                    <xdr:col>32</xdr:col>
                    <xdr:colOff>76200</xdr:colOff>
                    <xdr:row>71</xdr:row>
                    <xdr:rowOff>9525</xdr:rowOff>
                  </from>
                  <to>
                    <xdr:col>34</xdr:col>
                    <xdr:colOff>38100</xdr:colOff>
                    <xdr:row>72</xdr:row>
                    <xdr:rowOff>9525</xdr:rowOff>
                  </to>
                </anchor>
              </controlPr>
            </control>
          </mc:Choice>
        </mc:AlternateContent>
        <mc:AlternateContent xmlns:mc="http://schemas.openxmlformats.org/markup-compatibility/2006">
          <mc:Choice Requires="x14">
            <control shapeId="11486" r:id="rId46" name="Check Box 222">
              <controlPr defaultSize="0" autoFill="0" autoLine="0" autoPict="0">
                <anchor moveWithCells="1">
                  <from>
                    <xdr:col>32</xdr:col>
                    <xdr:colOff>76200</xdr:colOff>
                    <xdr:row>72</xdr:row>
                    <xdr:rowOff>9525</xdr:rowOff>
                  </from>
                  <to>
                    <xdr:col>34</xdr:col>
                    <xdr:colOff>38100</xdr:colOff>
                    <xdr:row>73</xdr:row>
                    <xdr:rowOff>9525</xdr:rowOff>
                  </to>
                </anchor>
              </controlPr>
            </control>
          </mc:Choice>
        </mc:AlternateContent>
        <mc:AlternateContent xmlns:mc="http://schemas.openxmlformats.org/markup-compatibility/2006">
          <mc:Choice Requires="x14">
            <control shapeId="11495" r:id="rId47" name="Check Box 231">
              <controlPr defaultSize="0" autoFill="0" autoLine="0" autoPict="0">
                <anchor moveWithCells="1">
                  <from>
                    <xdr:col>32</xdr:col>
                    <xdr:colOff>76200</xdr:colOff>
                    <xdr:row>74</xdr:row>
                    <xdr:rowOff>9525</xdr:rowOff>
                  </from>
                  <to>
                    <xdr:col>34</xdr:col>
                    <xdr:colOff>38100</xdr:colOff>
                    <xdr:row>75</xdr:row>
                    <xdr:rowOff>9525</xdr:rowOff>
                  </to>
                </anchor>
              </controlPr>
            </control>
          </mc:Choice>
        </mc:AlternateContent>
        <mc:AlternateContent xmlns:mc="http://schemas.openxmlformats.org/markup-compatibility/2006">
          <mc:Choice Requires="x14">
            <control shapeId="11504" r:id="rId48" name="Check Box 240">
              <controlPr defaultSize="0" autoFill="0" autoLine="0" autoPict="0">
                <anchor moveWithCells="1">
                  <from>
                    <xdr:col>32</xdr:col>
                    <xdr:colOff>76200</xdr:colOff>
                    <xdr:row>75</xdr:row>
                    <xdr:rowOff>9525</xdr:rowOff>
                  </from>
                  <to>
                    <xdr:col>34</xdr:col>
                    <xdr:colOff>38100</xdr:colOff>
                    <xdr:row>76</xdr:row>
                    <xdr:rowOff>9525</xdr:rowOff>
                  </to>
                </anchor>
              </controlPr>
            </control>
          </mc:Choice>
        </mc:AlternateContent>
        <mc:AlternateContent xmlns:mc="http://schemas.openxmlformats.org/markup-compatibility/2006">
          <mc:Choice Requires="x14">
            <control shapeId="11505" r:id="rId49" name="Check Box 241">
              <controlPr defaultSize="0" autoFill="0" autoLine="0" autoPict="0">
                <anchor moveWithCells="1">
                  <from>
                    <xdr:col>29</xdr:col>
                    <xdr:colOff>76200</xdr:colOff>
                    <xdr:row>52</xdr:row>
                    <xdr:rowOff>9525</xdr:rowOff>
                  </from>
                  <to>
                    <xdr:col>31</xdr:col>
                    <xdr:colOff>47625</xdr:colOff>
                    <xdr:row>52</xdr:row>
                    <xdr:rowOff>247650</xdr:rowOff>
                  </to>
                </anchor>
              </controlPr>
            </control>
          </mc:Choice>
        </mc:AlternateContent>
        <mc:AlternateContent xmlns:mc="http://schemas.openxmlformats.org/markup-compatibility/2006">
          <mc:Choice Requires="x14">
            <control shapeId="11506" r:id="rId50" name="Check Box 242">
              <controlPr defaultSize="0" autoFill="0" autoLine="0" autoPict="0">
                <anchor moveWithCells="1">
                  <from>
                    <xdr:col>29</xdr:col>
                    <xdr:colOff>76200</xdr:colOff>
                    <xdr:row>53</xdr:row>
                    <xdr:rowOff>9525</xdr:rowOff>
                  </from>
                  <to>
                    <xdr:col>31</xdr:col>
                    <xdr:colOff>47625</xdr:colOff>
                    <xdr:row>53</xdr:row>
                    <xdr:rowOff>247650</xdr:rowOff>
                  </to>
                </anchor>
              </controlPr>
            </control>
          </mc:Choice>
        </mc:AlternateContent>
        <mc:AlternateContent xmlns:mc="http://schemas.openxmlformats.org/markup-compatibility/2006">
          <mc:Choice Requires="x14">
            <control shapeId="11507" r:id="rId51" name="Check Box 243">
              <controlPr defaultSize="0" autoFill="0" autoLine="0" autoPict="0">
                <anchor moveWithCells="1">
                  <from>
                    <xdr:col>29</xdr:col>
                    <xdr:colOff>76200</xdr:colOff>
                    <xdr:row>54</xdr:row>
                    <xdr:rowOff>9525</xdr:rowOff>
                  </from>
                  <to>
                    <xdr:col>31</xdr:col>
                    <xdr:colOff>47625</xdr:colOff>
                    <xdr:row>54</xdr:row>
                    <xdr:rowOff>247650</xdr:rowOff>
                  </to>
                </anchor>
              </controlPr>
            </control>
          </mc:Choice>
        </mc:AlternateContent>
        <mc:AlternateContent xmlns:mc="http://schemas.openxmlformats.org/markup-compatibility/2006">
          <mc:Choice Requires="x14">
            <control shapeId="11508" r:id="rId52" name="Check Box 244">
              <controlPr defaultSize="0" autoFill="0" autoLine="0" autoPict="0">
                <anchor moveWithCells="1">
                  <from>
                    <xdr:col>32</xdr:col>
                    <xdr:colOff>76200</xdr:colOff>
                    <xdr:row>73</xdr:row>
                    <xdr:rowOff>9525</xdr:rowOff>
                  </from>
                  <to>
                    <xdr:col>34</xdr:col>
                    <xdr:colOff>38100</xdr:colOff>
                    <xdr:row>74</xdr:row>
                    <xdr:rowOff>9525</xdr:rowOff>
                  </to>
                </anchor>
              </controlPr>
            </control>
          </mc:Choice>
        </mc:AlternateContent>
        <mc:AlternateContent xmlns:mc="http://schemas.openxmlformats.org/markup-compatibility/2006">
          <mc:Choice Requires="x14">
            <control shapeId="11510" r:id="rId53" name="Check Box 246">
              <controlPr defaultSize="0" autoFill="0" autoLine="0" autoPict="0">
                <anchor moveWithCells="1">
                  <from>
                    <xdr:col>29</xdr:col>
                    <xdr:colOff>76200</xdr:colOff>
                    <xdr:row>12</xdr:row>
                    <xdr:rowOff>9525</xdr:rowOff>
                  </from>
                  <to>
                    <xdr:col>31</xdr:col>
                    <xdr:colOff>123825</xdr:colOff>
                    <xdr:row>12</xdr:row>
                    <xdr:rowOff>238125</xdr:rowOff>
                  </to>
                </anchor>
              </controlPr>
            </control>
          </mc:Choice>
        </mc:AlternateContent>
        <mc:AlternateContent xmlns:mc="http://schemas.openxmlformats.org/markup-compatibility/2006">
          <mc:Choice Requires="x14">
            <control shapeId="11511" r:id="rId54" name="Check Box 247">
              <controlPr defaultSize="0" autoFill="0" autoLine="0" autoPict="0">
                <anchor moveWithCells="1">
                  <from>
                    <xdr:col>29</xdr:col>
                    <xdr:colOff>76200</xdr:colOff>
                    <xdr:row>13</xdr:row>
                    <xdr:rowOff>19050</xdr:rowOff>
                  </from>
                  <to>
                    <xdr:col>31</xdr:col>
                    <xdr:colOff>123825</xdr:colOff>
                    <xdr:row>13</xdr:row>
                    <xdr:rowOff>238125</xdr:rowOff>
                  </to>
                </anchor>
              </controlPr>
            </control>
          </mc:Choice>
        </mc:AlternateContent>
        <mc:AlternateContent xmlns:mc="http://schemas.openxmlformats.org/markup-compatibility/2006">
          <mc:Choice Requires="x14">
            <control shapeId="11512" r:id="rId55" name="Check Box 248">
              <controlPr defaultSize="0" autoFill="0" autoLine="0" autoPict="0">
                <anchor moveWithCells="1">
                  <from>
                    <xdr:col>29</xdr:col>
                    <xdr:colOff>76200</xdr:colOff>
                    <xdr:row>14</xdr:row>
                    <xdr:rowOff>19050</xdr:rowOff>
                  </from>
                  <to>
                    <xdr:col>31</xdr:col>
                    <xdr:colOff>123825</xdr:colOff>
                    <xdr:row>14</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189"/>
  <sheetViews>
    <sheetView topLeftCell="A136" zoomScaleNormal="100" workbookViewId="0">
      <selection activeCell="A151" sqref="A151"/>
    </sheetView>
  </sheetViews>
  <sheetFormatPr defaultRowHeight="13.5"/>
  <cols>
    <col min="2" max="2" width="9.25" style="186" customWidth="1"/>
  </cols>
  <sheetData>
    <row r="1" spans="1:4">
      <c r="A1" s="187" t="str">
        <f>IF(表紙・注意事項!AN39="","",表紙・注意事項!AN39)</f>
        <v/>
      </c>
      <c r="B1" s="3" t="s">
        <v>363</v>
      </c>
    </row>
    <row r="2" spans="1:4">
      <c r="A2" s="187" t="str">
        <f>IF(表紙・注意事項!AN40="","",表紙・注意事項!AN40)</f>
        <v/>
      </c>
      <c r="B2" s="3" t="s">
        <v>364</v>
      </c>
    </row>
    <row r="3" spans="1:4">
      <c r="A3" s="187" t="str">
        <f>IF(表紙・注意事項!AN41="","",表紙・注意事項!AN41)</f>
        <v/>
      </c>
      <c r="B3" s="3" t="s">
        <v>365</v>
      </c>
    </row>
    <row r="4" spans="1:4">
      <c r="A4" s="187" t="str">
        <f>IF(表紙・注意事項!AN42="","",表紙・注意事項!AN42)</f>
        <v/>
      </c>
      <c r="B4" s="3" t="s">
        <v>366</v>
      </c>
    </row>
    <row r="5" spans="1:4">
      <c r="A5" s="187" t="str">
        <f>IF(表紙・注意事項!AN43="","",表紙・注意事項!AN43)</f>
        <v/>
      </c>
      <c r="B5" s="3" t="s">
        <v>367</v>
      </c>
    </row>
    <row r="6" spans="1:4">
      <c r="A6" s="187" t="str">
        <f>IF(表紙・注意事項!AN44="","",表紙・注意事項!AN44)</f>
        <v/>
      </c>
      <c r="B6" s="3" t="s">
        <v>368</v>
      </c>
    </row>
    <row r="7" spans="1:4">
      <c r="A7" s="187" t="str">
        <f>IF(表紙・注意事項!AN45="","",表紙・注意事項!AN45)</f>
        <v/>
      </c>
      <c r="B7" s="3" t="s">
        <v>369</v>
      </c>
    </row>
    <row r="8" spans="1:4">
      <c r="A8" s="134" t="str">
        <f>IF('Q1～Q3《A公共交通政策を所管する市役所の体制について》'!AN5="","",'Q1～Q3《A公共交通政策を所管する市役所の体制について》'!AN5)</f>
        <v/>
      </c>
      <c r="B8" t="s">
        <v>249</v>
      </c>
      <c r="C8" t="s">
        <v>375</v>
      </c>
    </row>
    <row r="9" spans="1:4">
      <c r="A9" s="134" t="str">
        <f>IF('Q1～Q3《A公共交通政策を所管する市役所の体制について》'!AN6="","",'Q1～Q3《A公共交通政策を所管する市役所の体制について》'!AN6)</f>
        <v/>
      </c>
      <c r="B9"/>
      <c r="C9" t="s">
        <v>370</v>
      </c>
    </row>
    <row r="10" spans="1:4">
      <c r="A10" s="134" t="str">
        <f>IF('Q1～Q3《A公共交通政策を所管する市役所の体制について》'!AN7="","",'Q1～Q3《A公共交通政策を所管する市役所の体制について》'!AN7)</f>
        <v/>
      </c>
      <c r="B10"/>
      <c r="C10" t="s">
        <v>371</v>
      </c>
    </row>
    <row r="11" spans="1:4">
      <c r="A11" s="134" t="str">
        <f>IF('Q1～Q3《A公共交通政策を所管する市役所の体制について》'!AN8="","",'Q1～Q3《A公共交通政策を所管する市役所の体制について》'!AN8)</f>
        <v/>
      </c>
      <c r="B11" s="75"/>
      <c r="C11" s="75" t="s">
        <v>372</v>
      </c>
      <c r="D11" s="75"/>
    </row>
    <row r="12" spans="1:4">
      <c r="A12" s="134" t="str">
        <f>IF('Q1～Q3《A公共交通政策を所管する市役所の体制について》'!AN9="","",'Q1～Q3《A公共交通政策を所管する市役所の体制について》'!AN9)</f>
        <v/>
      </c>
      <c r="B12"/>
      <c r="C12" t="s">
        <v>373</v>
      </c>
    </row>
    <row r="13" spans="1:4">
      <c r="A13" s="134" t="str">
        <f>IF('Q1～Q3《A公共交通政策を所管する市役所の体制について》'!AN11="","",'Q1～Q3《A公共交通政策を所管する市役所の体制について》'!AN11)</f>
        <v/>
      </c>
      <c r="B13"/>
      <c r="C13" t="s">
        <v>374</v>
      </c>
    </row>
    <row r="14" spans="1:4">
      <c r="A14" s="134" t="str">
        <f>IF('Q1～Q3《A公共交通政策を所管する市役所の体制について》'!AN12="","",'Q1～Q3《A公共交通政策を所管する市役所の体制について》'!AN12)</f>
        <v/>
      </c>
      <c r="B14" t="s">
        <v>250</v>
      </c>
      <c r="C14" s="137">
        <v>1</v>
      </c>
      <c r="D14" s="138" t="s">
        <v>251</v>
      </c>
    </row>
    <row r="15" spans="1:4">
      <c r="A15" s="134" t="str">
        <f>IF('Q1～Q3《A公共交通政策を所管する市役所の体制について》'!AN13="","",'Q1～Q3《A公共交通政策を所管する市役所の体制について》'!AN13)</f>
        <v/>
      </c>
      <c r="B15"/>
      <c r="C15" s="139"/>
      <c r="D15" s="140" t="s">
        <v>252</v>
      </c>
    </row>
    <row r="16" spans="1:4">
      <c r="A16" s="134" t="str">
        <f>IF('Q1～Q3《A公共交通政策を所管する市役所の体制について》'!AN14="","",'Q1～Q3《A公共交通政策を所管する市役所の体制について》'!AN14)</f>
        <v/>
      </c>
      <c r="B16" s="121"/>
      <c r="C16" s="141"/>
      <c r="D16" s="142" t="s">
        <v>27</v>
      </c>
    </row>
    <row r="17" spans="1:4">
      <c r="A17" s="134" t="str">
        <f>IF('Q1～Q3《A公共交通政策を所管する市役所の体制について》'!AN15="","",'Q1～Q3《A公共交通政策を所管する市役所の体制について》'!AN15)</f>
        <v/>
      </c>
      <c r="B17" s="121"/>
      <c r="C17" s="143">
        <v>2</v>
      </c>
      <c r="D17" s="138" t="s">
        <v>251</v>
      </c>
    </row>
    <row r="18" spans="1:4">
      <c r="A18" s="134" t="str">
        <f>IF('Q1～Q3《A公共交通政策を所管する市役所の体制について》'!AN16="","",'Q1～Q3《A公共交通政策を所管する市役所の体制について》'!AN16)</f>
        <v/>
      </c>
      <c r="B18" s="121"/>
      <c r="C18" s="144"/>
      <c r="D18" s="140" t="s">
        <v>252</v>
      </c>
    </row>
    <row r="19" spans="1:4">
      <c r="A19" s="134" t="str">
        <f>IF('Q1～Q3《A公共交通政策を所管する市役所の体制について》'!AN17="","",'Q1～Q3《A公共交通政策を所管する市役所の体制について》'!AN17)</f>
        <v/>
      </c>
      <c r="B19" s="121"/>
      <c r="C19" s="141"/>
      <c r="D19" s="142" t="s">
        <v>27</v>
      </c>
    </row>
    <row r="20" spans="1:4">
      <c r="A20" s="134" t="str">
        <f>IF('Q1～Q3《A公共交通政策を所管する市役所の体制について》'!AN18="","",'Q1～Q3《A公共交通政策を所管する市役所の体制について》'!AN18)</f>
        <v/>
      </c>
      <c r="B20" s="121"/>
      <c r="C20" s="143">
        <v>3</v>
      </c>
      <c r="D20" s="138" t="s">
        <v>251</v>
      </c>
    </row>
    <row r="21" spans="1:4">
      <c r="A21" s="134" t="str">
        <f>IF('Q1～Q3《A公共交通政策を所管する市役所の体制について》'!AN19="","",'Q1～Q3《A公共交通政策を所管する市役所の体制について》'!AN19)</f>
        <v/>
      </c>
      <c r="B21" s="121"/>
      <c r="C21" s="144"/>
      <c r="D21" s="140" t="s">
        <v>252</v>
      </c>
    </row>
    <row r="22" spans="1:4">
      <c r="A22" s="134" t="str">
        <f>IF('Q1～Q3《A公共交通政策を所管する市役所の体制について》'!AN20="","",'Q1～Q3《A公共交通政策を所管する市役所の体制について》'!AN20)</f>
        <v/>
      </c>
      <c r="B22" s="121"/>
      <c r="C22" s="141"/>
      <c r="D22" s="142" t="s">
        <v>27</v>
      </c>
    </row>
    <row r="23" spans="1:4">
      <c r="A23" s="134" t="str">
        <f>IF('Q1～Q3《A公共交通政策を所管する市役所の体制について》'!AN21="","",'Q1～Q3《A公共交通政策を所管する市役所の体制について》'!AN21)</f>
        <v/>
      </c>
      <c r="B23" t="s">
        <v>254</v>
      </c>
    </row>
    <row r="24" spans="1:4">
      <c r="A24" s="134" t="str">
        <f>IF('Q1～Q3《A公共交通政策を所管する市役所の体制について》'!AN22="","",'Q1～Q3《A公共交通政策を所管する市役所の体制について》'!AN22)</f>
        <v/>
      </c>
      <c r="B24" s="121"/>
      <c r="C24" s="121" t="s">
        <v>377</v>
      </c>
      <c r="D24" s="121"/>
    </row>
    <row r="25" spans="1:4">
      <c r="A25" s="134" t="str">
        <f>IF('Q1～Q3《A公共交通政策を所管する市役所の体制について》'!AN23="","",'Q1～Q3《A公共交通政策を所管する市役所の体制について》'!AN23)</f>
        <v/>
      </c>
      <c r="B25"/>
      <c r="C25" s="121" t="s">
        <v>255</v>
      </c>
      <c r="D25" s="121"/>
    </row>
    <row r="26" spans="1:4">
      <c r="A26" s="187" t="str">
        <f>IF('Q1～Q3《A公共交通政策を所管する市役所の体制について》'!AN62="","",'Q1～Q3《A公共交通政策を所管する市役所の体制について》'!AN62)</f>
        <v/>
      </c>
      <c r="B26" t="s">
        <v>414</v>
      </c>
      <c r="C26" s="121">
        <v>1</v>
      </c>
      <c r="D26" s="121"/>
    </row>
    <row r="27" spans="1:4">
      <c r="A27" s="187" t="str">
        <f>IF('Q1～Q3《A公共交通政策を所管する市役所の体制について》'!AN63="","",'Q1～Q3《A公共交通政策を所管する市役所の体制について》'!AN63)</f>
        <v/>
      </c>
      <c r="B27" s="121"/>
      <c r="C27" s="121">
        <v>2</v>
      </c>
      <c r="D27" s="121"/>
    </row>
    <row r="28" spans="1:4">
      <c r="A28" s="187" t="str">
        <f>IF('Q1～Q3《A公共交通政策を所管する市役所の体制について》'!AN64="","",'Q1～Q3《A公共交通政策を所管する市役所の体制について》'!AN64)</f>
        <v/>
      </c>
      <c r="B28"/>
      <c r="C28" s="121">
        <v>3</v>
      </c>
    </row>
    <row r="29" spans="1:4">
      <c r="A29" s="187" t="str">
        <f>IF('Q1～Q3《A公共交通政策を所管する市役所の体制について》'!AN65="","",'Q1～Q3《A公共交通政策を所管する市役所の体制について》'!AN65)</f>
        <v/>
      </c>
      <c r="B29"/>
      <c r="C29" s="121">
        <v>4</v>
      </c>
    </row>
    <row r="30" spans="1:4">
      <c r="A30" s="187" t="str">
        <f>IF('Q1～Q3《A公共交通政策を所管する市役所の体制について》'!AN66="","",'Q1～Q3《A公共交通政策を所管する市役所の体制について》'!AN66)</f>
        <v/>
      </c>
      <c r="B30"/>
      <c r="C30" s="121">
        <v>5</v>
      </c>
    </row>
    <row r="31" spans="1:4">
      <c r="A31" s="187" t="str">
        <f>IF('Q1～Q3《A公共交通政策を所管する市役所の体制について》'!AN67="","",'Q1～Q3《A公共交通政策を所管する市役所の体制について》'!AN67)</f>
        <v/>
      </c>
      <c r="B31"/>
      <c r="C31" s="121">
        <v>6</v>
      </c>
    </row>
    <row r="32" spans="1:4">
      <c r="A32" s="187" t="str">
        <f>IF('Q1～Q3《A公共交通政策を所管する市役所の体制について》'!AN68="","",'Q1～Q3《A公共交通政策を所管する市役所の体制について》'!AN68)</f>
        <v/>
      </c>
      <c r="B32"/>
      <c r="C32" s="121">
        <v>7</v>
      </c>
    </row>
    <row r="33" spans="1:5">
      <c r="A33" s="187" t="str">
        <f>IF('Q1～Q3《A公共交通政策を所管する市役所の体制について》'!AN69="","",'Q1～Q3《A公共交通政策を所管する市役所の体制について》'!AN69)</f>
        <v/>
      </c>
      <c r="B33"/>
      <c r="C33" s="121">
        <v>8</v>
      </c>
    </row>
    <row r="34" spans="1:5">
      <c r="A34" s="187" t="str">
        <f>IF('Q1～Q3《A公共交通政策を所管する市役所の体制について》'!AN70="","",'Q1～Q3《A公共交通政策を所管する市役所の体制について》'!AN70)</f>
        <v/>
      </c>
      <c r="B34"/>
      <c r="C34" s="121">
        <v>9</v>
      </c>
    </row>
    <row r="35" spans="1:5">
      <c r="A35" s="187" t="str">
        <f>IF('Q1～Q3《A公共交通政策を所管する市役所の体制について》'!AN71="","",'Q1～Q3《A公共交通政策を所管する市役所の体制について》'!AN71)</f>
        <v/>
      </c>
      <c r="B35"/>
      <c r="C35" s="121">
        <v>10</v>
      </c>
    </row>
    <row r="36" spans="1:5">
      <c r="A36" s="187" t="str">
        <f>IF('Q1～Q3《A公共交通政策を所管する市役所の体制について》'!AN72="","",'Q1～Q3《A公共交通政策を所管する市役所の体制について》'!AN72)</f>
        <v/>
      </c>
      <c r="B36"/>
      <c r="C36" s="121">
        <v>11</v>
      </c>
    </row>
    <row r="37" spans="1:5">
      <c r="A37" s="187" t="str">
        <f>IF('Q1～Q3《A公共交通政策を所管する市役所の体制について》'!AN73="","",'Q1～Q3《A公共交通政策を所管する市役所の体制について》'!AN73)</f>
        <v/>
      </c>
      <c r="B37"/>
      <c r="C37" s="121">
        <v>12</v>
      </c>
    </row>
    <row r="38" spans="1:5">
      <c r="A38" s="187" t="str">
        <f>IF('Q1～Q3《A公共交通政策を所管する市役所の体制について》'!AN74="","",'Q1～Q3《A公共交通政策を所管する市役所の体制について》'!AN74)</f>
        <v/>
      </c>
      <c r="B38"/>
      <c r="C38" s="121">
        <v>13</v>
      </c>
    </row>
    <row r="39" spans="1:5">
      <c r="A39" s="187" t="str">
        <f>IF('Q1～Q3《A公共交通政策を所管する市役所の体制について》'!AN75="","",'Q1～Q3《A公共交通政策を所管する市役所の体制について》'!AN75)</f>
        <v/>
      </c>
      <c r="B39"/>
      <c r="C39" s="121">
        <v>14</v>
      </c>
    </row>
    <row r="40" spans="1:5">
      <c r="A40" s="134" t="str">
        <f>IF('Q4～7《B現状の公共交通利用に関する認識および情報収集体制》'!AN5="","",'Q4～7《B現状の公共交通利用に関する認識および情報収集体制》'!AN5)</f>
        <v/>
      </c>
      <c r="B40" t="s">
        <v>259</v>
      </c>
      <c r="C40" t="s">
        <v>260</v>
      </c>
      <c r="D40" s="85"/>
    </row>
    <row r="41" spans="1:5">
      <c r="A41" s="134" t="str">
        <f>IF('Q4～7《B現状の公共交通利用に関する認識および情報収集体制》'!AN6="","",'Q4～7《B現状の公共交通利用に関する認識および情報収集体制》'!AN6)</f>
        <v/>
      </c>
      <c r="B41" s="85"/>
      <c r="C41" s="85"/>
      <c r="D41" s="85"/>
      <c r="E41" s="85"/>
    </row>
    <row r="42" spans="1:5">
      <c r="A42" s="134" t="str">
        <f>IF('Q4～7《B現状の公共交通利用に関する認識および情報収集体制》'!AN7="","",'Q4～7《B現状の公共交通利用に関する認識および情報収集体制》'!AN7)</f>
        <v/>
      </c>
      <c r="B42" t="s">
        <v>259</v>
      </c>
      <c r="C42" t="s">
        <v>262</v>
      </c>
      <c r="D42" s="85" t="s">
        <v>82</v>
      </c>
      <c r="E42" s="85" t="s">
        <v>85</v>
      </c>
    </row>
    <row r="43" spans="1:5">
      <c r="A43" s="134" t="str">
        <f>IF('Q4～7《B現状の公共交通利用に関する認識および情報収集体制》'!AN8="","",'Q4～7《B現状の公共交通利用に関する認識および情報収集体制》'!AN8)</f>
        <v/>
      </c>
      <c r="B43" s="85"/>
      <c r="C43" s="85"/>
      <c r="D43" s="85" t="s">
        <v>82</v>
      </c>
      <c r="E43" s="85" t="s">
        <v>274</v>
      </c>
    </row>
    <row r="44" spans="1:5">
      <c r="A44" s="134" t="str">
        <f>IF('Q4～7《B現状の公共交通利用に関する認識および情報収集体制》'!AN9="","",'Q4～7《B現状の公共交通利用に関する認識および情報収集体制》'!AN9)</f>
        <v/>
      </c>
      <c r="B44" s="85"/>
      <c r="C44" s="85"/>
      <c r="D44" s="85" t="s">
        <v>82</v>
      </c>
      <c r="E44" s="85" t="s">
        <v>267</v>
      </c>
    </row>
    <row r="45" spans="1:5">
      <c r="A45" s="134" t="str">
        <f>IF('Q4～7《B現状の公共交通利用に関する認識および情報収集体制》'!AN10="","",'Q4～7《B現状の公共交通利用に関する認識および情報収集体制》'!AN10)</f>
        <v/>
      </c>
      <c r="B45" s="85"/>
      <c r="C45" s="85"/>
      <c r="D45" s="85" t="s">
        <v>82</v>
      </c>
      <c r="E45" s="85" t="s">
        <v>268</v>
      </c>
    </row>
    <row r="46" spans="1:5">
      <c r="A46" s="134" t="str">
        <f>IF('Q4～7《B現状の公共交通利用に関する認識および情報収集体制》'!AN11="","",'Q4～7《B現状の公共交通利用に関する認識および情報収集体制》'!AN11)</f>
        <v/>
      </c>
      <c r="B46" s="85"/>
      <c r="C46" s="85"/>
      <c r="D46" s="85" t="s">
        <v>82</v>
      </c>
      <c r="E46" s="85" t="s">
        <v>270</v>
      </c>
    </row>
    <row r="47" spans="1:5">
      <c r="A47" s="134" t="str">
        <f>IF('Q4～7《B現状の公共交通利用に関する認識および情報収集体制》'!AN12="","",'Q4～7《B現状の公共交通利用に関する認識および情報収集体制》'!AN12)</f>
        <v/>
      </c>
      <c r="B47" s="85"/>
      <c r="C47" s="85"/>
      <c r="D47" s="85" t="s">
        <v>82</v>
      </c>
      <c r="E47" s="85" t="s">
        <v>272</v>
      </c>
    </row>
    <row r="48" spans="1:5">
      <c r="A48" s="134" t="str">
        <f>IF('Q4～7《B現状の公共交通利用に関する認識および情報収集体制》'!AN13="","",'Q4～7《B現状の公共交通利用に関する認識および情報収集体制》'!AN13)</f>
        <v/>
      </c>
      <c r="B48" s="85"/>
      <c r="C48" s="85"/>
      <c r="D48" s="85" t="s">
        <v>83</v>
      </c>
      <c r="E48" s="85" t="s">
        <v>85</v>
      </c>
    </row>
    <row r="49" spans="1:5">
      <c r="A49" s="134" t="str">
        <f>IF('Q4～7《B現状の公共交通利用に関する認識および情報収集体制》'!AN14="","",'Q4～7《B現状の公共交通利用に関する認識および情報収集体制》'!AN14)</f>
        <v/>
      </c>
      <c r="B49" s="85"/>
      <c r="C49" s="85"/>
      <c r="D49" s="85" t="s">
        <v>83</v>
      </c>
      <c r="E49" s="85" t="s">
        <v>274</v>
      </c>
    </row>
    <row r="50" spans="1:5">
      <c r="A50" s="134" t="str">
        <f>IF('Q4～7《B現状の公共交通利用に関する認識および情報収集体制》'!AN15="","",'Q4～7《B現状の公共交通利用に関する認識および情報収集体制》'!AN15)</f>
        <v/>
      </c>
      <c r="B50" s="85"/>
      <c r="C50" s="85"/>
      <c r="D50" s="85" t="s">
        <v>83</v>
      </c>
      <c r="E50" s="85" t="s">
        <v>267</v>
      </c>
    </row>
    <row r="51" spans="1:5">
      <c r="A51" s="134" t="str">
        <f>IF('Q4～7《B現状の公共交通利用に関する認識および情報収集体制》'!AN16="","",'Q4～7《B現状の公共交通利用に関する認識および情報収集体制》'!AN16)</f>
        <v/>
      </c>
      <c r="B51" s="85"/>
      <c r="C51" s="85"/>
      <c r="D51" s="85" t="s">
        <v>83</v>
      </c>
      <c r="E51" s="85" t="s">
        <v>268</v>
      </c>
    </row>
    <row r="52" spans="1:5">
      <c r="A52" s="134" t="str">
        <f>IF('Q4～7《B現状の公共交通利用に関する認識および情報収集体制》'!AN17="","",'Q4～7《B現状の公共交通利用に関する認識および情報収集体制》'!AN17)</f>
        <v/>
      </c>
      <c r="B52" s="85"/>
      <c r="C52" s="85"/>
      <c r="D52" s="85" t="s">
        <v>83</v>
      </c>
      <c r="E52" s="85" t="s">
        <v>270</v>
      </c>
    </row>
    <row r="53" spans="1:5">
      <c r="A53" s="134" t="str">
        <f>IF('Q4～7《B現状の公共交通利用に関する認識および情報収集体制》'!AN18="","",'Q4～7《B現状の公共交通利用に関する認識および情報収集体制》'!AN18)</f>
        <v/>
      </c>
      <c r="B53" s="85"/>
      <c r="C53" s="85"/>
      <c r="D53" s="85" t="s">
        <v>83</v>
      </c>
      <c r="E53" s="85" t="s">
        <v>272</v>
      </c>
    </row>
    <row r="54" spans="1:5">
      <c r="A54" s="134" t="str">
        <f>IF('Q4～7《B現状の公共交通利用に関する認識および情報収集体制》'!AN19="","",'Q4～7《B現状の公共交通利用に関する認識および情報収集体制》'!AN19)</f>
        <v/>
      </c>
      <c r="B54" s="85"/>
      <c r="C54" s="85"/>
      <c r="D54" s="85" t="s">
        <v>84</v>
      </c>
      <c r="E54" s="85" t="s">
        <v>85</v>
      </c>
    </row>
    <row r="55" spans="1:5">
      <c r="A55" s="134" t="str">
        <f>IF('Q4～7《B現状の公共交通利用に関する認識および情報収集体制》'!AN20="","",'Q4～7《B現状の公共交通利用に関する認識および情報収集体制》'!AN20)</f>
        <v/>
      </c>
      <c r="B55" s="85"/>
      <c r="C55" s="85"/>
      <c r="D55" s="85" t="s">
        <v>84</v>
      </c>
      <c r="E55" s="85" t="s">
        <v>274</v>
      </c>
    </row>
    <row r="56" spans="1:5">
      <c r="A56" s="134" t="str">
        <f>IF('Q4～7《B現状の公共交通利用に関する認識および情報収集体制》'!AN21="","",'Q4～7《B現状の公共交通利用に関する認識および情報収集体制》'!AN21)</f>
        <v/>
      </c>
      <c r="B56" s="85"/>
      <c r="C56" s="85"/>
      <c r="D56" s="85" t="s">
        <v>84</v>
      </c>
      <c r="E56" s="85" t="s">
        <v>267</v>
      </c>
    </row>
    <row r="57" spans="1:5">
      <c r="A57" s="134" t="str">
        <f>IF('Q4～7《B現状の公共交通利用に関する認識および情報収集体制》'!AN22="","",'Q4～7《B現状の公共交通利用に関する認識および情報収集体制》'!AN22)</f>
        <v/>
      </c>
      <c r="B57" s="85"/>
      <c r="C57" s="85"/>
      <c r="D57" s="85" t="s">
        <v>84</v>
      </c>
      <c r="E57" s="85" t="s">
        <v>268</v>
      </c>
    </row>
    <row r="58" spans="1:5">
      <c r="A58" s="134" t="str">
        <f>IF('Q4～7《B現状の公共交通利用に関する認識および情報収集体制》'!AN23="","",'Q4～7《B現状の公共交通利用に関する認識および情報収集体制》'!AN23)</f>
        <v/>
      </c>
      <c r="B58" s="100"/>
      <c r="C58" s="100"/>
      <c r="D58" s="100" t="s">
        <v>84</v>
      </c>
      <c r="E58" s="100" t="s">
        <v>270</v>
      </c>
    </row>
    <row r="59" spans="1:5" ht="14.25" thickBot="1">
      <c r="A59" s="316" t="str">
        <f>IF('Q4～7《B現状の公共交通利用に関する認識および情報収集体制》'!AN24="","",'Q4～7《B現状の公共交通利用に関する認識および情報収集体制》'!AN24)</f>
        <v/>
      </c>
      <c r="B59" s="174"/>
      <c r="C59" s="174"/>
      <c r="D59" s="174" t="s">
        <v>84</v>
      </c>
      <c r="E59" s="174" t="s">
        <v>272</v>
      </c>
    </row>
    <row r="60" spans="1:5" ht="14.25" thickTop="1">
      <c r="A60" s="134" t="str">
        <f>IF('Q4～7《B現状の公共交通利用に関する認識および情報収集体制》'!AN62="","",'Q4～7《B現状の公共交通利用に関する認識および情報収集体制》'!AN62)</f>
        <v/>
      </c>
      <c r="B60" s="180" t="s">
        <v>392</v>
      </c>
      <c r="C60" s="311">
        <v>1</v>
      </c>
      <c r="D60" s="311"/>
      <c r="E60" s="180"/>
    </row>
    <row r="61" spans="1:5">
      <c r="A61" s="134" t="str">
        <f>IF('Q4～7《B現状の公共交通利用に関する認識および情報収集体制》'!AN63="","",'Q4～7《B現状の公共交通利用に関する認識および情報収集体制》'!AN63)</f>
        <v/>
      </c>
      <c r="B61" s="148"/>
      <c r="C61" s="148">
        <v>2</v>
      </c>
      <c r="D61" s="148"/>
      <c r="E61" s="147"/>
    </row>
    <row r="62" spans="1:5">
      <c r="A62" s="134" t="str">
        <f>IF('Q4～7《B現状の公共交通利用に関する認識および情報収集体制》'!AN64="","",'Q4～7《B現状の公共交通利用に関する認識および情報収集体制》'!AN64)</f>
        <v/>
      </c>
      <c r="B62" s="147"/>
      <c r="C62" s="148">
        <v>3</v>
      </c>
      <c r="D62" s="147"/>
      <c r="E62" s="147"/>
    </row>
    <row r="63" spans="1:5">
      <c r="A63" s="134" t="str">
        <f>IF('Q4～7《B現状の公共交通利用に関する認識および情報収集体制》'!AN65="","",'Q4～7《B現状の公共交通利用に関する認識および情報収集体制》'!AN65)</f>
        <v/>
      </c>
      <c r="B63" s="147"/>
      <c r="C63" s="148">
        <v>4</v>
      </c>
      <c r="D63" s="147"/>
      <c r="E63" s="147"/>
    </row>
    <row r="64" spans="1:5">
      <c r="A64" s="134" t="str">
        <f>IF('Q4～7《B現状の公共交通利用に関する認識および情報収集体制》'!AN66="","",'Q4～7《B現状の公共交通利用に関する認識および情報収集体制》'!AN66)</f>
        <v/>
      </c>
      <c r="B64" s="147"/>
      <c r="C64" s="148">
        <v>5</v>
      </c>
      <c r="D64" s="147"/>
      <c r="E64" s="147"/>
    </row>
    <row r="65" spans="1:5">
      <c r="A65" s="134" t="str">
        <f>IF('Q4～7《B現状の公共交通利用に関する認識および情報収集体制》'!AN67="","",'Q4～7《B現状の公共交通利用に関する認識および情報収集体制》'!AN67)</f>
        <v/>
      </c>
      <c r="B65" s="147"/>
      <c r="C65" s="148">
        <v>6</v>
      </c>
      <c r="D65" s="147"/>
      <c r="E65" s="147"/>
    </row>
    <row r="66" spans="1:5">
      <c r="A66" s="134" t="str">
        <f>IF('Q4～7《B現状の公共交通利用に関する認識および情報収集体制》'!AN68="","",'Q4～7《B現状の公共交通利用に関する認識および情報収集体制》'!AN68)</f>
        <v/>
      </c>
      <c r="B66" s="147"/>
      <c r="C66" s="148">
        <v>7</v>
      </c>
      <c r="D66" s="147"/>
      <c r="E66" s="147"/>
    </row>
    <row r="67" spans="1:5">
      <c r="A67" s="134" t="str">
        <f>IF('Q4～7《B現状の公共交通利用に関する認識および情報収集体制》'!AN69="","",'Q4～7《B現状の公共交通利用に関する認識および情報収集体制》'!AN69)</f>
        <v/>
      </c>
      <c r="B67" s="147"/>
      <c r="C67" s="148">
        <v>8</v>
      </c>
      <c r="D67" s="147"/>
      <c r="E67" s="147"/>
    </row>
    <row r="68" spans="1:5">
      <c r="A68" s="134" t="str">
        <f>IF('Q4～7《B現状の公共交通利用に関する認識および情報収集体制》'!AN70="","",'Q4～7《B現状の公共交通利用に関する認識および情報収集体制》'!AN70)</f>
        <v/>
      </c>
      <c r="B68" s="147"/>
      <c r="C68" s="148">
        <v>9</v>
      </c>
      <c r="D68" s="147"/>
      <c r="E68" s="147"/>
    </row>
    <row r="69" spans="1:5">
      <c r="A69" s="134" t="str">
        <f>IF('Q4～7《B現状の公共交通利用に関する認識および情報収集体制》'!AN71="","",'Q4～7《B現状の公共交通利用に関する認識および情報収集体制》'!AN71)</f>
        <v/>
      </c>
      <c r="B69" s="147"/>
      <c r="C69" s="148">
        <v>10</v>
      </c>
      <c r="D69" s="147"/>
      <c r="E69" s="147"/>
    </row>
    <row r="70" spans="1:5">
      <c r="A70" s="134" t="str">
        <f>IF('Q4～7《B現状の公共交通利用に関する認識および情報収集体制》'!AN72="","",'Q4～7《B現状の公共交通利用に関する認識および情報収集体制》'!AN72)</f>
        <v/>
      </c>
      <c r="B70" s="147"/>
      <c r="C70" s="148">
        <v>11</v>
      </c>
      <c r="D70" s="147"/>
      <c r="E70" s="147"/>
    </row>
    <row r="71" spans="1:5" ht="14.25" thickBot="1">
      <c r="A71" s="134" t="str">
        <f>IF('Q4～7《B現状の公共交通利用に関する認識および情報収集体制》'!AN73="","",'Q4～7《B現状の公共交通利用に関する認識および情報収集体制》'!AN73)</f>
        <v/>
      </c>
      <c r="B71" s="179"/>
      <c r="C71" s="312">
        <v>12</v>
      </c>
      <c r="D71" s="179"/>
      <c r="E71" s="179"/>
    </row>
    <row r="72" spans="1:5" ht="14.25" thickTop="1">
      <c r="A72" s="134" t="str">
        <f>IF('Q4～7《B現状の公共交通利用に関する認識および情報収集体制》'!AN101="","",'Q4～7《B現状の公共交通利用に関する認識および情報収集体制》'!AN101)</f>
        <v/>
      </c>
      <c r="B72" t="s">
        <v>393</v>
      </c>
      <c r="C72" s="121">
        <v>1</v>
      </c>
      <c r="D72" s="121" t="s">
        <v>280</v>
      </c>
    </row>
    <row r="73" spans="1:5">
      <c r="A73" s="134" t="str">
        <f>IF('Q4～7《B現状の公共交通利用に関する認識および情報収集体制》'!AN102="","",'Q4～7《B現状の公共交通利用に関する認識および情報収集体制》'!AN102)</f>
        <v/>
      </c>
      <c r="B73" s="85"/>
      <c r="C73" s="121">
        <v>2</v>
      </c>
      <c r="D73" s="121" t="s">
        <v>280</v>
      </c>
    </row>
    <row r="74" spans="1:5">
      <c r="A74" s="134" t="str">
        <f>IF('Q4～7《B現状の公共交通利用に関する認識および情報収集体制》'!AN103="","",'Q4～7《B現状の公共交通利用に関する認識および情報収集体制》'!AN103)</f>
        <v/>
      </c>
      <c r="B74" s="85"/>
      <c r="C74" s="121">
        <v>3</v>
      </c>
      <c r="D74" s="121" t="s">
        <v>280</v>
      </c>
    </row>
    <row r="75" spans="1:5">
      <c r="A75" s="134" t="str">
        <f>IF('Q4～7《B現状の公共交通利用に関する認識および情報収集体制》'!AN104="","",'Q4～7《B現状の公共交通利用に関する認識および情報収集体制》'!AN104)</f>
        <v/>
      </c>
      <c r="B75" s="85"/>
      <c r="C75" s="121">
        <v>4</v>
      </c>
      <c r="D75" s="121" t="s">
        <v>280</v>
      </c>
    </row>
    <row r="76" spans="1:5">
      <c r="A76" s="134" t="str">
        <f>IF('Q4～7《B現状の公共交通利用に関する認識および情報収集体制》'!AN105="","",'Q4～7《B現状の公共交通利用に関する認識および情報収集体制》'!AN105)</f>
        <v/>
      </c>
      <c r="B76" s="85"/>
      <c r="C76" s="121">
        <v>5</v>
      </c>
      <c r="D76" s="121" t="s">
        <v>280</v>
      </c>
    </row>
    <row r="77" spans="1:5">
      <c r="A77" s="134" t="str">
        <f>IF('Q4～7《B現状の公共交通利用に関する認識および情報収集体制》'!AN106="","",'Q4～7《B現状の公共交通利用に関する認識および情報収集体制》'!AN106)</f>
        <v/>
      </c>
      <c r="B77" s="85"/>
      <c r="C77" s="121">
        <v>6</v>
      </c>
      <c r="D77" s="121" t="s">
        <v>280</v>
      </c>
    </row>
    <row r="78" spans="1:5">
      <c r="A78" s="134" t="str">
        <f>IF('Q4～7《B現状の公共交通利用に関する認識および情報収集体制》'!AN107="","",'Q4～7《B現状の公共交通利用に関する認識および情報収集体制》'!AN107)</f>
        <v/>
      </c>
      <c r="B78" s="85"/>
      <c r="C78" s="121">
        <v>7</v>
      </c>
      <c r="D78" s="121" t="s">
        <v>280</v>
      </c>
    </row>
    <row r="79" spans="1:5">
      <c r="A79" s="134" t="str">
        <f>IF('Q4～7《B現状の公共交通利用に関する認識および情報収集体制》'!AN108="","",'Q4～7《B現状の公共交通利用に関する認識および情報収集体制》'!AN108)</f>
        <v/>
      </c>
      <c r="B79" s="85"/>
      <c r="C79" s="121">
        <v>8</v>
      </c>
      <c r="D79" s="121" t="s">
        <v>280</v>
      </c>
    </row>
    <row r="80" spans="1:5">
      <c r="A80" s="134" t="str">
        <f>IF('Q4～7《B現状の公共交通利用に関する認識および情報収集体制》'!AN109="","",'Q4～7《B現状の公共交通利用に関する認識および情報収集体制》'!AN109)</f>
        <v/>
      </c>
      <c r="B80" s="85"/>
      <c r="C80" s="121">
        <v>9</v>
      </c>
      <c r="D80" s="121" t="s">
        <v>280</v>
      </c>
    </row>
    <row r="81" spans="1:4">
      <c r="A81" s="134" t="str">
        <f>IF('Q4～7《B現状の公共交通利用に関する認識および情報収集体制》'!AN110="","",'Q4～7《B現状の公共交通利用に関する認識および情報収集体制》'!AN110)</f>
        <v/>
      </c>
      <c r="B81"/>
      <c r="C81" s="168">
        <v>10</v>
      </c>
      <c r="D81" s="121" t="s">
        <v>280</v>
      </c>
    </row>
    <row r="82" spans="1:4">
      <c r="A82" s="134" t="str">
        <f>IF('Q4～7《B現状の公共交通利用に関する認識および情報収集体制》'!AN111="","",'Q4～7《B現状の公共交通利用に関する認識および情報収集体制》'!AN111)</f>
        <v/>
      </c>
      <c r="B82"/>
      <c r="C82" s="121">
        <v>1</v>
      </c>
      <c r="D82" s="117" t="s">
        <v>112</v>
      </c>
    </row>
    <row r="83" spans="1:4">
      <c r="A83" s="134" t="str">
        <f>IF('Q4～7《B現状の公共交通利用に関する認識および情報収集体制》'!AN112="","",'Q4～7《B現状の公共交通利用に関する認識および情報収集体制》'!AN112)</f>
        <v/>
      </c>
      <c r="B83" s="85"/>
      <c r="C83" s="121">
        <v>2</v>
      </c>
      <c r="D83" s="117" t="s">
        <v>112</v>
      </c>
    </row>
    <row r="84" spans="1:4">
      <c r="A84" s="134" t="str">
        <f>IF('Q4～7《B現状の公共交通利用に関する認識および情報収集体制》'!AN113="","",'Q4～7《B現状の公共交通利用に関する認識および情報収集体制》'!AN113)</f>
        <v/>
      </c>
      <c r="B84" s="121"/>
      <c r="C84" s="121">
        <v>3</v>
      </c>
      <c r="D84" s="117" t="s">
        <v>112</v>
      </c>
    </row>
    <row r="85" spans="1:4">
      <c r="A85" s="134" t="str">
        <f>IF('Q4～7《B現状の公共交通利用に関する認識および情報収集体制》'!AN114="","",'Q4～7《B現状の公共交通利用に関する認識および情報収集体制》'!AN114)</f>
        <v/>
      </c>
      <c r="B85"/>
      <c r="C85" s="121">
        <v>4</v>
      </c>
      <c r="D85" s="117" t="s">
        <v>112</v>
      </c>
    </row>
    <row r="86" spans="1:4">
      <c r="A86" s="134" t="str">
        <f>IF('Q4～7《B現状の公共交通利用に関する認識および情報収集体制》'!AN115="","",'Q4～7《B現状の公共交通利用に関する認識および情報収集体制》'!AN115)</f>
        <v/>
      </c>
      <c r="B86"/>
      <c r="C86" s="121">
        <v>5</v>
      </c>
      <c r="D86" s="117" t="s">
        <v>112</v>
      </c>
    </row>
    <row r="87" spans="1:4">
      <c r="A87" s="134" t="str">
        <f>IF('Q4～7《B現状の公共交通利用に関する認識および情報収集体制》'!AN116="","",'Q4～7《B現状の公共交通利用に関する認識および情報収集体制》'!AN116)</f>
        <v/>
      </c>
      <c r="B87"/>
      <c r="C87" s="121">
        <v>6</v>
      </c>
      <c r="D87" s="117" t="s">
        <v>112</v>
      </c>
    </row>
    <row r="88" spans="1:4">
      <c r="A88" s="134" t="str">
        <f>IF('Q4～7《B現状の公共交通利用に関する認識および情報収集体制》'!AN117="","",'Q4～7《B現状の公共交通利用に関する認識および情報収集体制》'!AN117)</f>
        <v/>
      </c>
      <c r="B88"/>
      <c r="C88" s="121">
        <v>7</v>
      </c>
      <c r="D88" s="117" t="s">
        <v>112</v>
      </c>
    </row>
    <row r="89" spans="1:4">
      <c r="A89" s="134" t="str">
        <f>IF('Q4～7《B現状の公共交通利用に関する認識および情報収集体制》'!AN118="","",'Q4～7《B現状の公共交通利用に関する認識および情報収集体制》'!AN118)</f>
        <v/>
      </c>
      <c r="B89"/>
      <c r="C89" s="121">
        <v>8</v>
      </c>
      <c r="D89" s="117" t="s">
        <v>112</v>
      </c>
    </row>
    <row r="90" spans="1:4">
      <c r="A90" s="134" t="str">
        <f>IF('Q4～7《B現状の公共交通利用に関する認識および情報収集体制》'!AN119="","",'Q4～7《B現状の公共交通利用に関する認識および情報収集体制》'!AN119)</f>
        <v/>
      </c>
      <c r="B90"/>
      <c r="C90" s="121">
        <v>9</v>
      </c>
      <c r="D90" s="117" t="s">
        <v>112</v>
      </c>
    </row>
    <row r="91" spans="1:4">
      <c r="A91" s="134" t="str">
        <f>IF('Q4～7《B現状の公共交通利用に関する認識および情報収集体制》'!AN120="","",'Q4～7《B現状の公共交通利用に関する認識および情報収集体制》'!AN120)</f>
        <v/>
      </c>
      <c r="B91"/>
      <c r="C91" s="121">
        <v>10</v>
      </c>
      <c r="D91" s="117" t="s">
        <v>112</v>
      </c>
    </row>
    <row r="92" spans="1:4">
      <c r="A92" s="134" t="str">
        <f>IF('Q4～7《B現状の公共交通利用に関する認識および情報収集体制》'!AN121="","",'Q4～7《B現状の公共交通利用に関する認識および情報収集体制》'!AN121)</f>
        <v/>
      </c>
      <c r="B92"/>
      <c r="C92" s="85"/>
      <c r="D92" s="117" t="s">
        <v>408</v>
      </c>
    </row>
    <row r="93" spans="1:4">
      <c r="A93" s="134" t="str">
        <f>IF('Q4～7《B現状の公共交通利用に関する認識および情報収集体制》'!AN122="","",'Q4～7《B現状の公共交通利用に関する認識および情報収集体制》'!AN122)</f>
        <v/>
      </c>
      <c r="B93" t="s">
        <v>394</v>
      </c>
      <c r="C93" s="169" t="s">
        <v>286</v>
      </c>
      <c r="D93" s="170" t="s">
        <v>293</v>
      </c>
    </row>
    <row r="94" spans="1:4">
      <c r="A94" s="134" t="str">
        <f>IF('Q4～7《B現状の公共交通利用に関する認識および情報収集体制》'!AN123="","",'Q4～7《B現状の公共交通利用に関する認識および情報収集体制》'!AN123)</f>
        <v/>
      </c>
      <c r="B94"/>
      <c r="C94" s="169" t="s">
        <v>287</v>
      </c>
      <c r="D94" s="170" t="s">
        <v>294</v>
      </c>
    </row>
    <row r="95" spans="1:4">
      <c r="A95" s="134" t="str">
        <f>IF('Q4～7《B現状の公共交通利用に関する認識および情報収集体制》'!AN124="","",'Q4～7《B現状の公共交通利用に関する認識および情報収集体制》'!AN124)</f>
        <v/>
      </c>
      <c r="B95" s="85"/>
      <c r="C95" s="171" t="s">
        <v>288</v>
      </c>
      <c r="D95" s="171" t="s">
        <v>295</v>
      </c>
    </row>
    <row r="96" spans="1:4">
      <c r="A96" s="134" t="str">
        <f>IF('Q4～7《B現状の公共交通利用に関する認識および情報収集体制》'!AN125="","",'Q4～7《B現状の公共交通利用に関する認識および情報収集体制》'!AN125)</f>
        <v/>
      </c>
      <c r="B96" s="85"/>
      <c r="C96" s="171" t="s">
        <v>289</v>
      </c>
      <c r="D96" s="171" t="s">
        <v>296</v>
      </c>
    </row>
    <row r="97" spans="1:5">
      <c r="A97" s="134" t="str">
        <f>IF('Q4～7《B現状の公共交通利用に関する認識および情報収集体制》'!AN126="","",'Q4～7《B現状の公共交通利用に関する認識および情報収集体制》'!AN126)</f>
        <v/>
      </c>
      <c r="B97" s="85"/>
      <c r="C97" s="172" t="s">
        <v>290</v>
      </c>
      <c r="D97" s="172" t="s">
        <v>297</v>
      </c>
    </row>
    <row r="98" spans="1:5">
      <c r="A98" s="134" t="str">
        <f>IF('Q4～7《B現状の公共交通利用に関する認識および情報収集体制》'!AN127="","",'Q4～7《B現状の公共交通利用に関する認識および情報収集体制》'!AN127)</f>
        <v/>
      </c>
      <c r="B98" s="85"/>
      <c r="C98" s="172" t="s">
        <v>291</v>
      </c>
      <c r="D98" s="172" t="s">
        <v>240</v>
      </c>
    </row>
    <row r="99" spans="1:5">
      <c r="A99" s="134" t="str">
        <f>IF('Q4～7《B現状の公共交通利用に関する認識および情報収集体制》'!AN128="","",'Q4～7《B現状の公共交通利用に関する認識および情報収集体制》'!AN128)</f>
        <v/>
      </c>
      <c r="B99" s="85"/>
      <c r="C99" s="172" t="s">
        <v>292</v>
      </c>
      <c r="D99" s="172" t="s">
        <v>272</v>
      </c>
    </row>
    <row r="100" spans="1:5" ht="14.25" thickBot="1">
      <c r="A100" s="134" t="str">
        <f>IF('Q4～7《B現状の公共交通利用に関する認識および情報収集体制》'!AN129="","",'Q4～7《B現状の公共交通利用に関する認識および情報収集体制》'!AN129)</f>
        <v/>
      </c>
      <c r="B100" s="174"/>
      <c r="C100" s="174"/>
      <c r="D100" s="314" t="s">
        <v>409</v>
      </c>
    </row>
    <row r="101" spans="1:5" ht="14.25" thickTop="1">
      <c r="A101" s="313" t="str">
        <f>IF('Q8～Q11《C公共交通政策に関する市の財政負担について》 '!AN3="","",'Q8～Q11《C公共交通政策に関する市の財政負担について》 '!AN3)</f>
        <v/>
      </c>
      <c r="B101" s="85" t="s">
        <v>302</v>
      </c>
      <c r="C101" s="85" t="s">
        <v>303</v>
      </c>
      <c r="D101" s="85" t="s">
        <v>133</v>
      </c>
      <c r="E101" s="85" t="s">
        <v>306</v>
      </c>
    </row>
    <row r="102" spans="1:5">
      <c r="A102" s="313" t="str">
        <f>IF('Q8～Q11《C公共交通政策に関する市の財政負担について》 '!AN4="","",'Q8～Q11《C公共交通政策に関する市の財政負担について》 '!AN4)</f>
        <v/>
      </c>
      <c r="B102" s="85"/>
      <c r="C102" s="85"/>
      <c r="D102" s="85" t="s">
        <v>133</v>
      </c>
      <c r="E102" s="85" t="s">
        <v>307</v>
      </c>
    </row>
    <row r="103" spans="1:5">
      <c r="A103" s="313" t="str">
        <f>IF('Q8～Q11《C公共交通政策に関する市の財政負担について》 '!AN5="","",'Q8～Q11《C公共交通政策に関する市の財政負担について》 '!AN5)</f>
        <v/>
      </c>
      <c r="B103" s="85"/>
      <c r="C103" s="85"/>
      <c r="D103" s="85" t="s">
        <v>138</v>
      </c>
      <c r="E103" s="85" t="s">
        <v>306</v>
      </c>
    </row>
    <row r="104" spans="1:5">
      <c r="A104" s="313" t="str">
        <f>IF('Q8～Q11《C公共交通政策に関する市の財政負担について》 '!AN6="","",'Q8～Q11《C公共交通政策に関する市の財政負担について》 '!AN6)</f>
        <v/>
      </c>
      <c r="B104" s="85"/>
      <c r="C104" s="85"/>
      <c r="D104" s="85" t="s">
        <v>138</v>
      </c>
      <c r="E104" s="85" t="s">
        <v>202</v>
      </c>
    </row>
    <row r="105" spans="1:5">
      <c r="A105" s="313" t="str">
        <f>IF('Q8～Q11《C公共交通政策に関する市の財政負担について》 '!AN7="","",'Q8～Q11《C公共交通政策に関する市の財政負担について》 '!AN7)</f>
        <v/>
      </c>
      <c r="B105" s="85"/>
      <c r="C105" s="85"/>
      <c r="D105" s="85"/>
      <c r="E105" s="100" t="s">
        <v>311</v>
      </c>
    </row>
    <row r="106" spans="1:5">
      <c r="A106" s="313" t="str">
        <f>IF('Q8～Q11《C公共交通政策に関する市の財政負担について》 '!AN8="","",'Q8～Q11《C公共交通政策に関する市の財政負担について》 '!AN8)</f>
        <v/>
      </c>
      <c r="B106" s="85"/>
      <c r="C106" s="85"/>
      <c r="D106" s="85" t="s">
        <v>314</v>
      </c>
      <c r="E106" s="85" t="s">
        <v>267</v>
      </c>
    </row>
    <row r="107" spans="1:5">
      <c r="A107" s="313" t="str">
        <f>IF('Q8～Q11《C公共交通政策に関する市の財政負担について》 '!AN9="","",'Q8～Q11《C公共交通政策に関する市の財政負担について》 '!AN9)</f>
        <v/>
      </c>
      <c r="B107" s="85"/>
      <c r="C107" s="85"/>
      <c r="D107" s="85" t="s">
        <v>315</v>
      </c>
      <c r="E107" s="85" t="s">
        <v>267</v>
      </c>
    </row>
    <row r="108" spans="1:5">
      <c r="A108" s="313" t="str">
        <f>IF('Q8～Q11《C公共交通政策に関する市の財政負担について》 '!AN10="","",'Q8～Q11《C公共交通政策に関する市の財政負担について》 '!AN10)</f>
        <v/>
      </c>
      <c r="B108" s="85"/>
      <c r="C108" s="85"/>
      <c r="D108" s="85" t="s">
        <v>316</v>
      </c>
      <c r="E108" s="85" t="s">
        <v>267</v>
      </c>
    </row>
    <row r="109" spans="1:5">
      <c r="A109" s="313" t="str">
        <f>IF('Q8～Q11《C公共交通政策に関する市の財政負担について》 '!AN11="","",'Q8～Q11《C公共交通政策に関する市の財政負担について》 '!AN11)</f>
        <v/>
      </c>
      <c r="B109" s="85"/>
      <c r="C109" s="85"/>
      <c r="D109" s="85" t="s">
        <v>317</v>
      </c>
      <c r="E109" s="85" t="s">
        <v>267</v>
      </c>
    </row>
    <row r="110" spans="1:5">
      <c r="A110" s="313" t="str">
        <f>IF('Q8～Q11《C公共交通政策に関する市の財政負担について》 '!AN12="","",'Q8～Q11《C公共交通政策に関する市の財政負担について》 '!AN12)</f>
        <v/>
      </c>
      <c r="B110" s="85"/>
      <c r="C110" s="85"/>
      <c r="D110" s="85" t="s">
        <v>318</v>
      </c>
      <c r="E110" s="85" t="s">
        <v>267</v>
      </c>
    </row>
    <row r="111" spans="1:5">
      <c r="A111" s="313" t="str">
        <f>IF('Q8～Q11《C公共交通政策に関する市の財政負担について》 '!AN13="","",'Q8～Q11《C公共交通政策に関する市の財政負担について》 '!AN13)</f>
        <v/>
      </c>
      <c r="B111" s="85"/>
      <c r="C111" s="85"/>
      <c r="D111" s="85" t="s">
        <v>319</v>
      </c>
      <c r="E111" s="85" t="s">
        <v>267</v>
      </c>
    </row>
    <row r="112" spans="1:5" ht="14.25" thickBot="1">
      <c r="A112" s="313" t="str">
        <f>IF('Q8～Q11《C公共交通政策に関する市の財政負担について》 '!AN14="","",'Q8～Q11《C公共交通政策に関する市の財政負担について》 '!AN14)</f>
        <v/>
      </c>
      <c r="B112" s="85"/>
      <c r="C112" s="85"/>
      <c r="D112" s="174" t="s">
        <v>320</v>
      </c>
      <c r="E112" s="174" t="s">
        <v>267</v>
      </c>
    </row>
    <row r="113" spans="1:5" ht="14.25" thickTop="1">
      <c r="A113" s="313" t="str">
        <f>IF('Q8～Q11《C公共交通政策に関する市の財政負担について》 '!AN15="","",'Q8～Q11《C公共交通政策に関する市の財政負担について》 '!AN15)</f>
        <v/>
      </c>
      <c r="B113" s="85"/>
      <c r="C113" s="85"/>
      <c r="D113" s="85" t="s">
        <v>314</v>
      </c>
      <c r="E113" s="85" t="s">
        <v>268</v>
      </c>
    </row>
    <row r="114" spans="1:5">
      <c r="A114" s="313" t="str">
        <f>IF('Q8～Q11《C公共交通政策に関する市の財政負担について》 '!AN16="","",'Q8～Q11《C公共交通政策に関する市の財政負担について》 '!AN16)</f>
        <v/>
      </c>
      <c r="B114" s="85"/>
      <c r="C114" s="85"/>
      <c r="D114" s="85" t="s">
        <v>315</v>
      </c>
      <c r="E114" s="85" t="s">
        <v>268</v>
      </c>
    </row>
    <row r="115" spans="1:5">
      <c r="A115" s="313" t="str">
        <f>IF('Q8～Q11《C公共交通政策に関する市の財政負担について》 '!AN17="","",'Q8～Q11《C公共交通政策に関する市の財政負担について》 '!AN17)</f>
        <v/>
      </c>
      <c r="B115" s="85"/>
      <c r="C115" s="85"/>
      <c r="D115" s="85" t="s">
        <v>316</v>
      </c>
      <c r="E115" s="85" t="s">
        <v>268</v>
      </c>
    </row>
    <row r="116" spans="1:5">
      <c r="A116" s="313" t="str">
        <f>IF('Q8～Q11《C公共交通政策に関する市の財政負担について》 '!AN18="","",'Q8～Q11《C公共交通政策に関する市の財政負担について》 '!AN18)</f>
        <v/>
      </c>
      <c r="B116" s="85"/>
      <c r="C116" s="85"/>
      <c r="D116" s="85" t="s">
        <v>317</v>
      </c>
      <c r="E116" s="85" t="s">
        <v>268</v>
      </c>
    </row>
    <row r="117" spans="1:5">
      <c r="A117" s="313" t="str">
        <f>IF('Q8～Q11《C公共交通政策に関する市の財政負担について》 '!AN19="","",'Q8～Q11《C公共交通政策に関する市の財政負担について》 '!AN19)</f>
        <v/>
      </c>
      <c r="B117" s="85"/>
      <c r="C117" s="85"/>
      <c r="D117" s="85" t="s">
        <v>318</v>
      </c>
      <c r="E117" s="85" t="s">
        <v>268</v>
      </c>
    </row>
    <row r="118" spans="1:5">
      <c r="A118" s="313" t="str">
        <f>IF('Q8～Q11《C公共交通政策に関する市の財政負担について》 '!AN20="","",'Q8～Q11《C公共交通政策に関する市の財政負担について》 '!AN20)</f>
        <v/>
      </c>
      <c r="B118" s="85"/>
      <c r="C118" s="85"/>
      <c r="D118" s="85" t="s">
        <v>319</v>
      </c>
      <c r="E118" s="85" t="s">
        <v>268</v>
      </c>
    </row>
    <row r="119" spans="1:5" ht="14.25" thickBot="1">
      <c r="A119" s="313" t="str">
        <f>IF('Q8～Q11《C公共交通政策に関する市の財政負担について》 '!AN21="","",'Q8～Q11《C公共交通政策に関する市の財政負担について》 '!AN21)</f>
        <v/>
      </c>
      <c r="B119" s="85"/>
      <c r="C119" s="85"/>
      <c r="D119" s="174" t="s">
        <v>320</v>
      </c>
      <c r="E119" s="174" t="s">
        <v>268</v>
      </c>
    </row>
    <row r="120" spans="1:5" ht="14.25" thickTop="1">
      <c r="A120" s="313" t="str">
        <f>IF('Q8～Q11《C公共交通政策に関する市の財政負担について》 '!AN22="","",'Q8～Q11《C公共交通政策に関する市の財政負担について》 '!AN22)</f>
        <v/>
      </c>
      <c r="B120" s="85"/>
      <c r="C120" s="85"/>
      <c r="D120" s="175" t="s">
        <v>314</v>
      </c>
      <c r="E120" s="175" t="s">
        <v>270</v>
      </c>
    </row>
    <row r="121" spans="1:5">
      <c r="A121" s="313" t="str">
        <f>IF('Q8～Q11《C公共交通政策に関する市の財政負担について》 '!AN23="","",'Q8～Q11《C公共交通政策に関する市の財政負担について》 '!AN23)</f>
        <v/>
      </c>
      <c r="B121" s="85"/>
      <c r="C121" s="85"/>
      <c r="D121" s="100" t="s">
        <v>315</v>
      </c>
      <c r="E121" s="100" t="s">
        <v>270</v>
      </c>
    </row>
    <row r="122" spans="1:5">
      <c r="A122" s="313" t="str">
        <f>IF('Q8～Q11《C公共交通政策に関する市の財政負担について》 '!AN24="","",'Q8～Q11《C公共交通政策に関する市の財政負担について》 '!AN24)</f>
        <v/>
      </c>
      <c r="B122" s="99"/>
      <c r="C122" s="99"/>
      <c r="D122" s="100" t="s">
        <v>316</v>
      </c>
      <c r="E122" s="100" t="s">
        <v>270</v>
      </c>
    </row>
    <row r="123" spans="1:5">
      <c r="A123" s="313" t="str">
        <f>IF('Q8～Q11《C公共交通政策に関する市の財政負担について》 '!AN25="","",'Q8～Q11《C公共交通政策に関する市の財政負担について》 '!AN25)</f>
        <v/>
      </c>
      <c r="B123" s="99"/>
      <c r="C123" s="99"/>
      <c r="D123" s="100" t="s">
        <v>317</v>
      </c>
      <c r="E123" s="100" t="s">
        <v>270</v>
      </c>
    </row>
    <row r="124" spans="1:5">
      <c r="A124" s="313" t="str">
        <f>IF('Q8～Q11《C公共交通政策に関する市の財政負担について》 '!AN26="","",'Q8～Q11《C公共交通政策に関する市の財政負担について》 '!AN26)</f>
        <v/>
      </c>
      <c r="B124" s="99"/>
      <c r="C124" s="99"/>
      <c r="D124" s="100" t="s">
        <v>318</v>
      </c>
      <c r="E124" s="100" t="s">
        <v>270</v>
      </c>
    </row>
    <row r="125" spans="1:5">
      <c r="A125" s="313" t="str">
        <f>IF('Q8～Q11《C公共交通政策に関する市の財政負担について》 '!AN27="","",'Q8～Q11《C公共交通政策に関する市の財政負担について》 '!AN27)</f>
        <v/>
      </c>
      <c r="B125" s="99"/>
      <c r="C125" s="99"/>
      <c r="D125" s="100" t="s">
        <v>319</v>
      </c>
      <c r="E125" s="100" t="s">
        <v>270</v>
      </c>
    </row>
    <row r="126" spans="1:5" ht="14.25" thickBot="1">
      <c r="A126" s="313" t="str">
        <f>IF('Q8～Q11《C公共交通政策に関する市の財政負担について》 '!AN28="","",'Q8～Q11《C公共交通政策に関する市の財政負担について》 '!AN28)</f>
        <v/>
      </c>
      <c r="B126" s="99"/>
      <c r="C126" s="99"/>
      <c r="D126" s="174" t="s">
        <v>320</v>
      </c>
      <c r="E126" s="174" t="s">
        <v>270</v>
      </c>
    </row>
    <row r="127" spans="1:5" ht="14.25" thickTop="1">
      <c r="A127" s="313" t="str">
        <f>IF('Q8～Q11《C公共交通政策に関する市の財政負担について》 '!AN29="","",'Q8～Q11《C公共交通政策に関する市の財政負担について》 '!AN29)</f>
        <v/>
      </c>
      <c r="B127" s="99"/>
      <c r="C127" s="99"/>
      <c r="D127" s="175" t="s">
        <v>314</v>
      </c>
      <c r="E127" s="85" t="s">
        <v>272</v>
      </c>
    </row>
    <row r="128" spans="1:5">
      <c r="A128" s="313" t="str">
        <f>IF('Q8～Q11《C公共交通政策に関する市の財政負担について》 '!AN30="","",'Q8～Q11《C公共交通政策に関する市の財政負担について》 '!AN30)</f>
        <v/>
      </c>
      <c r="B128" s="99"/>
      <c r="C128" s="99"/>
      <c r="D128" s="100" t="s">
        <v>315</v>
      </c>
      <c r="E128" s="85" t="s">
        <v>272</v>
      </c>
    </row>
    <row r="129" spans="1:5">
      <c r="A129" s="313" t="str">
        <f>IF('Q8～Q11《C公共交通政策に関する市の財政負担について》 '!AN31="","",'Q8～Q11《C公共交通政策に関する市の財政負担について》 '!AN31)</f>
        <v/>
      </c>
      <c r="B129" s="99"/>
      <c r="C129" s="99"/>
      <c r="D129" s="100" t="s">
        <v>316</v>
      </c>
      <c r="E129" s="85" t="s">
        <v>272</v>
      </c>
    </row>
    <row r="130" spans="1:5">
      <c r="A130" s="313" t="str">
        <f>IF('Q8～Q11《C公共交通政策に関する市の財政負担について》 '!AN32="","",'Q8～Q11《C公共交通政策に関する市の財政負担について》 '!AN32)</f>
        <v/>
      </c>
      <c r="B130" s="99"/>
      <c r="C130" s="99"/>
      <c r="D130" s="100" t="s">
        <v>317</v>
      </c>
      <c r="E130" s="85" t="s">
        <v>272</v>
      </c>
    </row>
    <row r="131" spans="1:5">
      <c r="A131" s="313" t="str">
        <f>IF('Q8～Q11《C公共交通政策に関する市の財政負担について》 '!AN33="","",'Q8～Q11《C公共交通政策に関する市の財政負担について》 '!AN33)</f>
        <v/>
      </c>
      <c r="B131" s="85"/>
      <c r="C131" s="85"/>
      <c r="D131" s="100" t="s">
        <v>318</v>
      </c>
      <c r="E131" s="85" t="s">
        <v>272</v>
      </c>
    </row>
    <row r="132" spans="1:5">
      <c r="A132" s="313" t="str">
        <f>IF('Q8～Q11《C公共交通政策に関する市の財政負担について》 '!AN34="","",'Q8～Q11《C公共交通政策に関する市の財政負担について》 '!AN34)</f>
        <v/>
      </c>
      <c r="B132" s="85"/>
      <c r="C132" s="85"/>
      <c r="D132" s="100" t="s">
        <v>319</v>
      </c>
      <c r="E132" s="85" t="s">
        <v>272</v>
      </c>
    </row>
    <row r="133" spans="1:5" ht="14.25" thickBot="1">
      <c r="A133" s="313" t="str">
        <f>IF('Q8～Q11《C公共交通政策に関する市の財政負担について》 '!AN35="","",'Q8～Q11《C公共交通政策に関する市の財政負担について》 '!AN35)</f>
        <v/>
      </c>
      <c r="B133" s="85"/>
      <c r="C133" s="85"/>
      <c r="D133" s="174" t="s">
        <v>320</v>
      </c>
      <c r="E133" s="174" t="s">
        <v>272</v>
      </c>
    </row>
    <row r="134" spans="1:5" ht="15" thickTop="1" thickBot="1">
      <c r="A134" s="313" t="str">
        <f>IF('Q8～Q11《C公共交通政策に関する市の財政負担について》 '!AN44="","",'Q8～Q11《C公共交通政策に関する市の財政負担について》 '!AN44)</f>
        <v/>
      </c>
      <c r="B134" t="s">
        <v>321</v>
      </c>
      <c r="D134" s="179"/>
      <c r="E134" s="174"/>
    </row>
    <row r="135" spans="1:5" ht="15" thickTop="1" thickBot="1">
      <c r="A135" s="313" t="str">
        <f>IF('Q8～Q11《C公共交通政策に関する市の財政負担について》 '!AN45="","",'Q8～Q11《C公共交通政策に関する市の財政負担について》 '!AN45)</f>
        <v/>
      </c>
      <c r="B135"/>
      <c r="D135" s="179"/>
      <c r="E135" s="174" t="s">
        <v>323</v>
      </c>
    </row>
    <row r="136" spans="1:5" ht="14.25" thickTop="1">
      <c r="A136" s="313" t="str">
        <f>IF('Q8～Q11《C公共交通政策に関する市の財政負担について》 '!AN46="","",'Q8～Q11《C公共交通政策に関する市の財政負担について》 '!AN46)</f>
        <v/>
      </c>
      <c r="B136" t="s">
        <v>324</v>
      </c>
      <c r="C136" s="100"/>
      <c r="D136" s="100">
        <v>1</v>
      </c>
      <c r="E136" s="100" t="s">
        <v>155</v>
      </c>
    </row>
    <row r="137" spans="1:5">
      <c r="A137" s="313" t="str">
        <f>IF('Q8～Q11《C公共交通政策に関する市の財政負担について》 '!AN47="","",'Q8～Q11《C公共交通政策に関する市の財政負担について》 '!AN47)</f>
        <v/>
      </c>
      <c r="B137"/>
      <c r="C137" s="100"/>
      <c r="D137" s="100">
        <v>1</v>
      </c>
      <c r="E137" s="176" t="s">
        <v>159</v>
      </c>
    </row>
    <row r="138" spans="1:5">
      <c r="A138" s="313" t="str">
        <f>IF('Q8～Q11《C公共交通政策に関する市の財政負担について》 '!AN48="","",'Q8～Q11《C公共交通政策に関する市の財政負担について》 '!AN48)</f>
        <v/>
      </c>
      <c r="B138"/>
      <c r="C138" s="100"/>
      <c r="D138" s="100">
        <v>1</v>
      </c>
      <c r="E138" s="176" t="s">
        <v>156</v>
      </c>
    </row>
    <row r="139" spans="1:5">
      <c r="A139" s="313" t="str">
        <f>IF('Q8～Q11《C公共交通政策に関する市の財政負担について》 '!AN49="","",'Q8～Q11《C公共交通政策に関する市の財政負担について》 '!AN49)</f>
        <v/>
      </c>
      <c r="B139"/>
      <c r="C139" s="100"/>
      <c r="D139" s="100">
        <v>1</v>
      </c>
      <c r="E139" s="176" t="s">
        <v>157</v>
      </c>
    </row>
    <row r="140" spans="1:5" ht="14.25" thickBot="1">
      <c r="A140" s="313" t="str">
        <f>IF('Q8～Q11《C公共交通政策に関する市の財政負担について》 '!AN50="","",'Q8～Q11《C公共交通政策に関する市の財政負担について》 '!AN50)</f>
        <v/>
      </c>
      <c r="B140"/>
      <c r="C140" s="100"/>
      <c r="D140" s="174">
        <v>1</v>
      </c>
      <c r="E140" s="177" t="s">
        <v>158</v>
      </c>
    </row>
    <row r="141" spans="1:5" ht="14.25" thickTop="1">
      <c r="A141" s="313" t="str">
        <f>IF('Q8～Q11《C公共交通政策に関する市の財政負担について》 '!AN51="","",'Q8～Q11《C公共交通政策に関する市の財政負担について》 '!AN51)</f>
        <v/>
      </c>
      <c r="B141"/>
      <c r="D141" s="100">
        <v>2</v>
      </c>
      <c r="E141" s="100" t="s">
        <v>155</v>
      </c>
    </row>
    <row r="142" spans="1:5">
      <c r="A142" s="313" t="str">
        <f>IF('Q8～Q11《C公共交通政策に関する市の財政負担について》 '!AN52="","",'Q8～Q11《C公共交通政策に関する市の財政負担について》 '!AN52)</f>
        <v/>
      </c>
      <c r="B142"/>
      <c r="D142" s="100">
        <v>2</v>
      </c>
      <c r="E142" s="176" t="s">
        <v>159</v>
      </c>
    </row>
    <row r="143" spans="1:5">
      <c r="A143" s="313" t="str">
        <f>IF('Q8～Q11《C公共交通政策に関する市の財政負担について》 '!AN53="","",'Q8～Q11《C公共交通政策に関する市の財政負担について》 '!AN53)</f>
        <v/>
      </c>
      <c r="B143"/>
      <c r="D143" s="100">
        <v>2</v>
      </c>
      <c r="E143" s="176" t="s">
        <v>156</v>
      </c>
    </row>
    <row r="144" spans="1:5">
      <c r="A144" s="313" t="str">
        <f>IF('Q8～Q11《C公共交通政策に関する市の財政負担について》 '!AN54="","",'Q8～Q11《C公共交通政策に関する市の財政負担について》 '!AN54)</f>
        <v/>
      </c>
      <c r="B144"/>
      <c r="D144" s="100">
        <v>2</v>
      </c>
      <c r="E144" s="176" t="s">
        <v>157</v>
      </c>
    </row>
    <row r="145" spans="1:5" ht="14.25" thickBot="1">
      <c r="A145" s="313" t="str">
        <f>IF('Q8～Q11《C公共交通政策に関する市の財政負担について》 '!AN55="","",'Q8～Q11《C公共交通政策に関する市の財政負担について》 '!AN55)</f>
        <v/>
      </c>
      <c r="B145"/>
      <c r="D145" s="174">
        <v>2</v>
      </c>
      <c r="E145" s="177" t="s">
        <v>158</v>
      </c>
    </row>
    <row r="146" spans="1:5" ht="14.25" thickTop="1">
      <c r="A146" s="313" t="str">
        <f>IF('Q8～Q11《C公共交通政策に関する市の財政負担について》 '!AN56="","",'Q8～Q11《C公共交通政策に関する市の財政負担について》 '!AN56)</f>
        <v/>
      </c>
      <c r="B146"/>
      <c r="D146" s="176">
        <v>3</v>
      </c>
      <c r="E146" s="100" t="s">
        <v>155</v>
      </c>
    </row>
    <row r="147" spans="1:5">
      <c r="A147" s="313" t="str">
        <f>IF('Q8～Q11《C公共交通政策に関する市の財政負担について》 '!AN57="","",'Q8～Q11《C公共交通政策に関する市の財政負担について》 '!AN57)</f>
        <v/>
      </c>
      <c r="B147"/>
      <c r="D147" s="176">
        <v>3</v>
      </c>
      <c r="E147" s="176" t="s">
        <v>159</v>
      </c>
    </row>
    <row r="148" spans="1:5">
      <c r="A148" s="313" t="str">
        <f>IF('Q8～Q11《C公共交通政策に関する市の財政負担について》 '!AN58="","",'Q8～Q11《C公共交通政策に関する市の財政負担について》 '!AN58)</f>
        <v/>
      </c>
      <c r="B148"/>
      <c r="D148" s="176">
        <v>3</v>
      </c>
      <c r="E148" s="176" t="s">
        <v>156</v>
      </c>
    </row>
    <row r="149" spans="1:5">
      <c r="A149" s="313" t="str">
        <f>IF('Q8～Q11《C公共交通政策に関する市の財政負担について》 '!AN59="","",'Q8～Q11《C公共交通政策に関する市の財政負担について》 '!AN59)</f>
        <v/>
      </c>
      <c r="B149"/>
      <c r="D149" s="176">
        <v>3</v>
      </c>
      <c r="E149" s="176" t="s">
        <v>157</v>
      </c>
    </row>
    <row r="150" spans="1:5" ht="14.25" thickBot="1">
      <c r="A150" s="313" t="str">
        <f>IF('Q8～Q11《C公共交通政策に関する市の財政負担について》 '!AN60="","",'Q8～Q11《C公共交通政策に関する市の財政負担について》 '!AN60)</f>
        <v/>
      </c>
      <c r="B150"/>
      <c r="D150" s="178">
        <v>3</v>
      </c>
      <c r="E150" s="177" t="s">
        <v>158</v>
      </c>
    </row>
    <row r="151" spans="1:5" ht="15" thickTop="1" thickBot="1">
      <c r="A151" s="313" t="str">
        <f>IF('Q8～Q11《C公共交通政策に関する市の財政負担について》 '!AN61="","",'Q8～Q11《C公共交通政策に関する市の財政負担について》 '!AN61)</f>
        <v/>
      </c>
      <c r="B151"/>
      <c r="D151" s="100"/>
      <c r="E151" s="174" t="s">
        <v>323</v>
      </c>
    </row>
    <row r="152" spans="1:5" ht="14.25" thickTop="1">
      <c r="A152" s="313" t="str">
        <f>IF('Q8～Q11《C公共交通政策に関する市の財政負担について》 '!AN62="","",'Q8～Q11《C公共交通政策に関する市の財政負担について》 '!AN62)</f>
        <v/>
      </c>
      <c r="B152" t="s">
        <v>212</v>
      </c>
      <c r="C152" s="147">
        <v>1</v>
      </c>
      <c r="D152" s="176">
        <v>1</v>
      </c>
      <c r="E152" s="147" t="s">
        <v>339</v>
      </c>
    </row>
    <row r="153" spans="1:5">
      <c r="A153" s="313" t="str">
        <f>IF('Q8～Q11《C公共交通政策に関する市の財政負担について》 '!AN63="","",'Q8～Q11《C公共交通政策に関する市の財政負担について》 '!AN63)</f>
        <v/>
      </c>
      <c r="B153"/>
      <c r="C153" s="147">
        <v>2</v>
      </c>
      <c r="D153" s="176">
        <v>1</v>
      </c>
      <c r="E153" s="147" t="s">
        <v>341</v>
      </c>
    </row>
    <row r="154" spans="1:5">
      <c r="A154" s="313" t="str">
        <f>IF('Q8～Q11《C公共交通政策に関する市の財政負担について》 '!AN64="","",'Q8～Q11《C公共交通政策に関する市の財政負担について》 '!AN64)</f>
        <v/>
      </c>
      <c r="B154"/>
      <c r="C154" s="147">
        <v>3</v>
      </c>
      <c r="D154" s="176">
        <v>1</v>
      </c>
      <c r="E154" s="147" t="s">
        <v>343</v>
      </c>
    </row>
    <row r="155" spans="1:5">
      <c r="A155" s="313" t="str">
        <f>IF('Q8～Q11《C公共交通政策に関する市の財政負担について》 '!AN65="","",'Q8～Q11《C公共交通政策に関する市の財政負担について》 '!AN65)</f>
        <v/>
      </c>
      <c r="B155"/>
      <c r="C155" s="147">
        <v>4</v>
      </c>
      <c r="D155" s="176">
        <v>1</v>
      </c>
      <c r="E155" s="147" t="s">
        <v>345</v>
      </c>
    </row>
    <row r="156" spans="1:5">
      <c r="A156" s="313" t="str">
        <f>IF('Q8～Q11《C公共交通政策に関する市の財政負担について》 '!AN66="","",'Q8～Q11《C公共交通政策に関する市の財政負担について》 '!AN66)</f>
        <v/>
      </c>
      <c r="B156"/>
      <c r="C156" s="147">
        <v>5</v>
      </c>
      <c r="D156" s="176">
        <v>1</v>
      </c>
      <c r="E156" s="147" t="s">
        <v>347</v>
      </c>
    </row>
    <row r="157" spans="1:5" ht="14.25" thickBot="1">
      <c r="A157" s="313" t="str">
        <f>IF('Q8～Q11《C公共交通政策に関する市の財政負担について》 '!AN67="","",'Q8～Q11《C公共交通政策に関する市の財政負担について》 '!AN67)</f>
        <v/>
      </c>
      <c r="B157"/>
      <c r="C157" s="179">
        <v>6</v>
      </c>
      <c r="D157" s="178">
        <v>1</v>
      </c>
      <c r="E157" s="179" t="s">
        <v>348</v>
      </c>
    </row>
    <row r="158" spans="1:5" ht="14.25" thickTop="1">
      <c r="A158" s="313" t="str">
        <f>IF('Q8～Q11《C公共交通政策に関する市の財政負担について》 '!AN68="","",'Q8～Q11《C公共交通政策に関する市の財政負担について》 '!AN68)</f>
        <v/>
      </c>
      <c r="B158"/>
      <c r="C158" s="180">
        <v>1</v>
      </c>
      <c r="D158" s="181">
        <v>2</v>
      </c>
      <c r="E158" s="180" t="s">
        <v>339</v>
      </c>
    </row>
    <row r="159" spans="1:5">
      <c r="A159" s="313" t="str">
        <f>IF('Q8～Q11《C公共交通政策に関する市の財政負担について》 '!AN69="","",'Q8～Q11《C公共交通政策に関する市の財政負担について》 '!AN69)</f>
        <v/>
      </c>
      <c r="B159"/>
      <c r="C159" s="147">
        <v>2</v>
      </c>
      <c r="D159" s="176">
        <v>2</v>
      </c>
      <c r="E159" s="147" t="s">
        <v>341</v>
      </c>
    </row>
    <row r="160" spans="1:5">
      <c r="A160" s="313" t="str">
        <f>IF('Q8～Q11《C公共交通政策に関する市の財政負担について》 '!AN70="","",'Q8～Q11《C公共交通政策に関する市の財政負担について》 '!AN70)</f>
        <v/>
      </c>
      <c r="B160"/>
      <c r="C160" s="147">
        <v>3</v>
      </c>
      <c r="D160" s="176">
        <v>2</v>
      </c>
      <c r="E160" s="147" t="s">
        <v>343</v>
      </c>
    </row>
    <row r="161" spans="1:5">
      <c r="A161" s="313" t="str">
        <f>IF('Q8～Q11《C公共交通政策に関する市の財政負担について》 '!AN71="","",'Q8～Q11《C公共交通政策に関する市の財政負担について》 '!AN71)</f>
        <v/>
      </c>
      <c r="B161"/>
      <c r="C161" s="147">
        <v>4</v>
      </c>
      <c r="D161" s="176">
        <v>2</v>
      </c>
      <c r="E161" s="147" t="s">
        <v>345</v>
      </c>
    </row>
    <row r="162" spans="1:5">
      <c r="A162" s="313" t="str">
        <f>IF('Q8～Q11《C公共交通政策に関する市の財政負担について》 '!AN72="","",'Q8～Q11《C公共交通政策に関する市の財政負担について》 '!AN72)</f>
        <v/>
      </c>
      <c r="B162"/>
      <c r="C162" s="147">
        <v>5</v>
      </c>
      <c r="D162" s="176">
        <v>2</v>
      </c>
      <c r="E162" s="147" t="s">
        <v>347</v>
      </c>
    </row>
    <row r="163" spans="1:5" ht="14.25" thickBot="1">
      <c r="A163" s="313" t="str">
        <f>IF('Q8～Q11《C公共交通政策に関する市の財政負担について》 '!AN73="","",'Q8～Q11《C公共交通政策に関する市の財政負担について》 '!AN73)</f>
        <v/>
      </c>
      <c r="B163" s="95"/>
      <c r="C163" s="179">
        <v>6</v>
      </c>
      <c r="D163" s="178">
        <v>2</v>
      </c>
      <c r="E163" s="179" t="s">
        <v>348</v>
      </c>
    </row>
    <row r="164" spans="1:5" ht="14.25" thickTop="1">
      <c r="A164" s="313" t="str">
        <f>IF('Q8～Q11《C公共交通政策に関する市の財政負担について》 '!AN74="","",'Q8～Q11《C公共交通政策に関する市の財政負担について》 '!AN74)</f>
        <v/>
      </c>
      <c r="B164"/>
      <c r="C164" s="180">
        <v>1</v>
      </c>
      <c r="D164" s="181">
        <v>3</v>
      </c>
      <c r="E164" s="180" t="s">
        <v>339</v>
      </c>
    </row>
    <row r="165" spans="1:5">
      <c r="A165" s="313" t="str">
        <f>IF('Q8～Q11《C公共交通政策に関する市の財政負担について》 '!AN75="","",'Q8～Q11《C公共交通政策に関する市の財政負担について》 '!AN75)</f>
        <v/>
      </c>
      <c r="B165"/>
      <c r="C165" s="147">
        <v>2</v>
      </c>
      <c r="D165" s="176">
        <v>3</v>
      </c>
      <c r="E165" s="147" t="s">
        <v>341</v>
      </c>
    </row>
    <row r="166" spans="1:5">
      <c r="A166" s="313" t="str">
        <f>IF('Q8～Q11《C公共交通政策に関する市の財政負担について》 '!AN76="","",'Q8～Q11《C公共交通政策に関する市の財政負担について》 '!AN76)</f>
        <v/>
      </c>
      <c r="B166"/>
      <c r="C166" s="147">
        <v>3</v>
      </c>
      <c r="D166" s="176">
        <v>3</v>
      </c>
      <c r="E166" s="147" t="s">
        <v>343</v>
      </c>
    </row>
    <row r="167" spans="1:5">
      <c r="A167" s="313" t="str">
        <f>IF('Q8～Q11《C公共交通政策に関する市の財政負担について》 '!AN77="","",'Q8～Q11《C公共交通政策に関する市の財政負担について》 '!AN77)</f>
        <v/>
      </c>
      <c r="B167"/>
      <c r="C167" s="147">
        <v>4</v>
      </c>
      <c r="D167" s="176">
        <v>3</v>
      </c>
      <c r="E167" s="147" t="s">
        <v>345</v>
      </c>
    </row>
    <row r="168" spans="1:5">
      <c r="A168" s="313" t="str">
        <f>IF('Q8～Q11《C公共交通政策に関する市の財政負担について》 '!AN78="","",'Q8～Q11《C公共交通政策に関する市の財政負担について》 '!AN78)</f>
        <v/>
      </c>
      <c r="B168"/>
      <c r="C168" s="147">
        <v>5</v>
      </c>
      <c r="D168" s="176">
        <v>3</v>
      </c>
      <c r="E168" s="147" t="s">
        <v>347</v>
      </c>
    </row>
    <row r="169" spans="1:5" ht="14.25" thickBot="1">
      <c r="A169" s="313" t="str">
        <f>IF('Q8～Q11《C公共交通政策に関する市の財政負担について》 '!AN79="","",'Q8～Q11《C公共交通政策に関する市の財政負担について》 '!AN79)</f>
        <v/>
      </c>
      <c r="B169"/>
      <c r="C169" s="179">
        <v>6</v>
      </c>
      <c r="D169" s="178">
        <v>3</v>
      </c>
      <c r="E169" s="179" t="s">
        <v>348</v>
      </c>
    </row>
    <row r="170" spans="1:5" ht="14.25" thickTop="1">
      <c r="A170" s="134" t="str">
        <f>IF('Q12～Q14《D立地適正化計画の策定に当たっての課題》'!AN5="","",'Q12～Q14《D立地適正化計画の策定に当たっての課題》'!AN5)</f>
        <v/>
      </c>
      <c r="B170" s="85" t="s">
        <v>349</v>
      </c>
      <c r="C170" s="85" t="s">
        <v>350</v>
      </c>
      <c r="D170" s="100" t="s">
        <v>351</v>
      </c>
      <c r="E170" s="107"/>
    </row>
    <row r="171" spans="1:5">
      <c r="A171" s="134" t="str">
        <f>IF('Q12～Q14《D立地適正化計画の策定に当たっての課題》'!AN6="","",'Q12～Q14《D立地適正化計画の策定に当たっての課題》'!AN6)</f>
        <v/>
      </c>
      <c r="B171" s="107"/>
      <c r="C171" s="85"/>
      <c r="D171" s="100" t="s">
        <v>351</v>
      </c>
      <c r="E171" s="107" t="s">
        <v>85</v>
      </c>
    </row>
    <row r="172" spans="1:5">
      <c r="A172" s="134" t="str">
        <f>IF('Q12～Q14《D立地適正化計画の策定に当たっての課題》'!AN7="","",'Q12～Q14《D立地適正化計画の策定に当たっての課題》'!AN7)</f>
        <v/>
      </c>
      <c r="B172" s="107"/>
      <c r="C172" s="107"/>
      <c r="D172" s="85" t="s">
        <v>352</v>
      </c>
      <c r="E172" s="85" t="s">
        <v>186</v>
      </c>
    </row>
    <row r="173" spans="1:5">
      <c r="A173" s="134" t="str">
        <f>IF('Q12～Q14《D立地適正化計画の策定に当たっての課題》'!AN8="","",'Q12～Q14《D立地適正化計画の策定に当たっての課題》'!AN8)</f>
        <v/>
      </c>
      <c r="B173" s="107"/>
      <c r="C173" s="107"/>
      <c r="D173" s="85" t="s">
        <v>352</v>
      </c>
      <c r="E173" s="107" t="s">
        <v>85</v>
      </c>
    </row>
    <row r="174" spans="1:5">
      <c r="A174" s="134" t="str">
        <f>IF('Q12～Q14《D立地適正化計画の策定に当たっての課題》'!AN9="","",'Q12～Q14《D立地適正化計画の策定に当たっての課題》'!AN9)</f>
        <v/>
      </c>
      <c r="B174" s="107"/>
      <c r="C174" s="107" t="s">
        <v>357</v>
      </c>
      <c r="D174" s="107" t="s">
        <v>304</v>
      </c>
      <c r="E174" s="107"/>
    </row>
    <row r="175" spans="1:5">
      <c r="A175" s="134" t="str">
        <f>IF('Q12～Q14《D立地適正化計画の策定に当たっての課題》'!AN10="","",'Q12～Q14《D立地適正化計画の策定に当たっての課題》'!AN10)</f>
        <v/>
      </c>
      <c r="B175" s="107"/>
      <c r="C175" s="107"/>
      <c r="D175" s="107" t="s">
        <v>359</v>
      </c>
      <c r="E175" s="107" t="s">
        <v>44</v>
      </c>
    </row>
    <row r="176" spans="1:5">
      <c r="A176" s="134" t="str">
        <f>IF('Q12～Q14《D立地適正化計画の策定に当たっての課題》'!AN11="","",'Q12～Q14《D立地適正化計画の策定に当たっての課題》'!AN11)</f>
        <v/>
      </c>
      <c r="B176" s="107"/>
      <c r="C176" s="107"/>
      <c r="D176" s="107"/>
      <c r="E176" s="107" t="s">
        <v>45</v>
      </c>
    </row>
    <row r="177" spans="1:5">
      <c r="A177" s="134" t="str">
        <f>IF('Q12～Q14《D立地適正化計画の策定に当たっての課題》'!AN12="","",'Q12～Q14《D立地適正化計画の策定に当たっての課題》'!AN12)</f>
        <v/>
      </c>
      <c r="B177" s="107"/>
      <c r="C177" s="107"/>
      <c r="D177" s="107"/>
      <c r="E177" s="107" t="s">
        <v>46</v>
      </c>
    </row>
    <row r="178" spans="1:5">
      <c r="A178" s="134" t="str">
        <f>IF('Q12～Q14《D立地適正化計画の策定に当たっての課題》'!AN13="","",'Q12～Q14《D立地適正化計画の策定に当たっての課題》'!AN13)</f>
        <v/>
      </c>
      <c r="B178" s="107"/>
      <c r="C178" s="107"/>
      <c r="D178" s="107"/>
      <c r="E178" s="107" t="s">
        <v>47</v>
      </c>
    </row>
    <row r="179" spans="1:5">
      <c r="A179" s="134" t="str">
        <f>IF('Q12～Q14《D立地適正化計画の策定に当たっての課題》'!AN14="","",'Q12～Q14《D立地適正化計画の策定に当たっての課題》'!AN14)</f>
        <v/>
      </c>
      <c r="B179" s="107"/>
      <c r="C179" s="107"/>
      <c r="D179" s="107"/>
      <c r="E179" s="107" t="s">
        <v>48</v>
      </c>
    </row>
    <row r="180" spans="1:5">
      <c r="A180" s="134" t="str">
        <f>IF('Q12～Q14《D立地適正化計画の策定に当たっての課題》'!AN15="","",'Q12～Q14《D立地適正化計画の策定に当たっての課題》'!AN15)</f>
        <v/>
      </c>
      <c r="B180" s="107"/>
      <c r="C180" s="107"/>
      <c r="D180" s="107"/>
      <c r="E180" s="107" t="s">
        <v>49</v>
      </c>
    </row>
    <row r="181" spans="1:5">
      <c r="A181" s="134" t="str">
        <f>IF('Q12～Q14《D立地適正化計画の策定に当たっての課題》'!AN16="","",'Q12～Q14《D立地適正化計画の策定に当たっての課題》'!AN16)</f>
        <v/>
      </c>
      <c r="B181" s="107"/>
      <c r="C181" s="107"/>
      <c r="D181" s="107"/>
      <c r="E181" s="107" t="s">
        <v>50</v>
      </c>
    </row>
    <row r="182" spans="1:5">
      <c r="A182" s="187" t="str">
        <f>IF('Q12～Q14《D立地適正化計画の策定に当たっての課題》'!AN51="","",'Q12～Q14《D立地適正化計画の策定に当たっての課題》'!AN51)</f>
        <v/>
      </c>
      <c r="C182" s="107" t="s">
        <v>360</v>
      </c>
      <c r="D182" s="107" t="s">
        <v>304</v>
      </c>
      <c r="E182" s="107"/>
    </row>
    <row r="183" spans="1:5">
      <c r="A183" s="187" t="str">
        <f>IF('Q12～Q14《D立地適正化計画の策定に当たっての課題》'!AN52="","",'Q12～Q14《D立地適正化計画の策定に当たっての課題》'!AN52)</f>
        <v/>
      </c>
      <c r="B183" s="107"/>
      <c r="C183" s="107"/>
      <c r="D183" s="107"/>
      <c r="E183" s="107" t="s">
        <v>44</v>
      </c>
    </row>
    <row r="184" spans="1:5">
      <c r="A184" s="187" t="str">
        <f>IF('Q12～Q14《D立地適正化計画の策定に当たっての課題》'!AN53="","",'Q12～Q14《D立地適正化計画の策定に当たっての課題》'!AN53)</f>
        <v/>
      </c>
      <c r="B184" s="107"/>
      <c r="C184" s="107"/>
      <c r="D184" s="107" t="s">
        <v>359</v>
      </c>
      <c r="E184" s="107" t="s">
        <v>45</v>
      </c>
    </row>
    <row r="185" spans="1:5">
      <c r="A185" s="187" t="str">
        <f>IF('Q12～Q14《D立地適正化計画の策定に当たっての課題》'!AN54="","",'Q12～Q14《D立地適正化計画の策定に当たっての課題》'!AN54)</f>
        <v/>
      </c>
      <c r="B185" s="107"/>
      <c r="C185" s="107"/>
      <c r="D185" s="107"/>
      <c r="E185" s="107" t="s">
        <v>46</v>
      </c>
    </row>
    <row r="186" spans="1:5">
      <c r="A186" s="187" t="str">
        <f>IF('Q12～Q14《D立地適正化計画の策定に当たっての課題》'!AN55="","",'Q12～Q14《D立地適正化計画の策定に当たっての課題》'!AN55)</f>
        <v/>
      </c>
      <c r="B186" s="107"/>
      <c r="C186" s="107"/>
      <c r="D186" s="107"/>
      <c r="E186" s="107" t="s">
        <v>47</v>
      </c>
    </row>
    <row r="187" spans="1:5">
      <c r="A187" s="187" t="str">
        <f>IF('Q12～Q14《D立地適正化計画の策定に当たっての課題》'!AN56="","",'Q12～Q14《D立地適正化計画の策定に当たっての課題》'!AN56)</f>
        <v/>
      </c>
      <c r="B187" s="107"/>
      <c r="C187" s="107"/>
      <c r="D187" s="107" t="s">
        <v>402</v>
      </c>
      <c r="E187" s="107"/>
    </row>
    <row r="188" spans="1:5">
      <c r="A188" s="187" t="str">
        <f>IF('Q12～Q14《D立地適正化計画の策定に当たっての課題》'!AN57="","",'Q12～Q14《D立地適正化計画の策定に当たっての課題》'!AN57)</f>
        <v/>
      </c>
      <c r="B188" s="107"/>
      <c r="C188" s="107"/>
      <c r="D188" s="107"/>
      <c r="E188" s="108" t="s">
        <v>90</v>
      </c>
    </row>
    <row r="189" spans="1:5">
      <c r="B189" s="108"/>
    </row>
  </sheetData>
  <customSheetViews>
    <customSheetView guid="{51D08588-A6D2-40C7-891F-671864D74E0C}" scale="70" state="hidden">
      <pageMargins left="0.7" right="0.7" top="0.75" bottom="0.75" header="0.3" footer="0.3"/>
      <pageSetup paperSize="9" orientation="portrait" r:id="rId1"/>
    </customSheetView>
    <customSheetView guid="{CD0ABA2A-EAE2-4EB8-A2E5-FDB66FBF1CE6}" scale="70" state="hidden">
      <pageMargins left="0.7" right="0.7" top="0.75" bottom="0.75" header="0.3" footer="0.3"/>
      <pageSetup paperSize="9" orientation="portrait" r:id="rId2"/>
    </customSheetView>
  </customSheetViews>
  <phoneticPr fontId="1"/>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表紙・注意事項</vt:lpstr>
      <vt:lpstr>Q1～Q3《A公共交通政策を所管する市役所の体制について》</vt:lpstr>
      <vt:lpstr>Q4～7《B現状の公共交通利用に関する認識および情報収集体制》</vt:lpstr>
      <vt:lpstr>Q8～Q11《C公共交通政策に関する市の財政負担について》 </vt:lpstr>
      <vt:lpstr>Q12～Q14《D立地適正化計画の策定に当たっての課題》</vt:lpstr>
      <vt:lpstr>【非表示】_TKO変換管理用シート</vt:lpstr>
      <vt:lpstr>'Q1～Q3《A公共交通政策を所管する市役所の体制について》'!Print_Area</vt:lpstr>
      <vt:lpstr>'Q12～Q14《D立地適正化計画の策定に当たっての課題》'!Print_Area</vt:lpstr>
      <vt:lpstr>'Q4～7《B現状の公共交通利用に関する認識および情報収集体制》'!Print_Area</vt:lpstr>
      <vt:lpstr>'Q8～Q11《C公共交通政策に関する市の財政負担について》 '!Print_Area</vt:lpstr>
      <vt:lpstr>表紙・注意事項!Print_Area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dc:creator>
  <cp:lastModifiedBy>ino</cp:lastModifiedBy>
  <cp:lastPrinted>2017-07-03T06:03:01Z</cp:lastPrinted>
  <dcterms:created xsi:type="dcterms:W3CDTF">2016-08-29T02:02:52Z</dcterms:created>
  <dcterms:modified xsi:type="dcterms:W3CDTF">2017-07-05T06:47:38Z</dcterms:modified>
</cp:coreProperties>
</file>